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120" yWindow="135" windowWidth="22035" windowHeight="10290" tabRatio="676" firstSheet="2" activeTab="10"/>
  </bookViews>
  <sheets>
    <sheet name="FY 2007" sheetId="11" r:id="rId1"/>
    <sheet name="FY 2008" sheetId="10" r:id="rId2"/>
    <sheet name="FY 2009" sheetId="1" r:id="rId3"/>
    <sheet name="FY 2010" sheetId="2" r:id="rId4"/>
    <sheet name="FY 2011" sheetId="3" r:id="rId5"/>
    <sheet name="FY 2012" sheetId="4" r:id="rId6"/>
    <sheet name="FY 2013" sheetId="5" r:id="rId7"/>
    <sheet name="FY 2014" sheetId="6" r:id="rId8"/>
    <sheet name="FY 2015" sheetId="7" r:id="rId9"/>
    <sheet name="FY 2016" sheetId="8" r:id="rId10"/>
    <sheet name="FY 2017" sheetId="9" r:id="rId11"/>
  </sheets>
  <calcPr calcId="152511"/>
</workbook>
</file>

<file path=xl/calcChain.xml><?xml version="1.0" encoding="utf-8"?>
<calcChain xmlns="http://schemas.openxmlformats.org/spreadsheetml/2006/main">
  <c r="I16" i="11" l="1"/>
  <c r="I20" i="11" s="1"/>
  <c r="H16" i="11"/>
  <c r="H20" i="11" s="1"/>
  <c r="G16" i="11"/>
  <c r="G20" i="11" s="1"/>
  <c r="F16" i="11"/>
  <c r="F20" i="11" s="1"/>
  <c r="E16" i="11"/>
  <c r="E20" i="11" s="1"/>
  <c r="D16" i="11"/>
  <c r="D20" i="11" s="1"/>
  <c r="C16" i="11"/>
  <c r="C20" i="11" s="1"/>
  <c r="B16" i="11"/>
  <c r="B20" i="11" s="1"/>
  <c r="I18" i="10"/>
  <c r="H18" i="10"/>
  <c r="G18" i="10"/>
  <c r="F18" i="10"/>
  <c r="E18" i="10"/>
  <c r="D18" i="10"/>
  <c r="C18" i="10"/>
  <c r="B18" i="10"/>
  <c r="I16" i="10"/>
  <c r="I20" i="10" s="1"/>
  <c r="H16" i="10"/>
  <c r="H20" i="10" s="1"/>
  <c r="G16" i="10"/>
  <c r="G20" i="10" s="1"/>
  <c r="F16" i="10"/>
  <c r="F20" i="10" s="1"/>
  <c r="E16" i="10"/>
  <c r="E20" i="10" s="1"/>
  <c r="D16" i="10"/>
  <c r="D20" i="10" s="1"/>
  <c r="C16" i="10"/>
  <c r="C20" i="10" s="1"/>
  <c r="B16" i="10"/>
  <c r="B20" i="10" s="1"/>
  <c r="I13" i="9" l="1"/>
  <c r="I17" i="9" s="1"/>
  <c r="H13" i="9"/>
  <c r="H17" i="9" s="1"/>
  <c r="G13" i="9"/>
  <c r="G17" i="9" s="1"/>
  <c r="F13" i="9"/>
  <c r="F17" i="9" s="1"/>
  <c r="E13" i="9"/>
  <c r="E17" i="9" s="1"/>
  <c r="D13" i="9"/>
  <c r="D17" i="9" s="1"/>
  <c r="C13" i="9"/>
  <c r="C17" i="9" s="1"/>
  <c r="B13" i="9"/>
  <c r="B17" i="9" s="1"/>
  <c r="C13" i="8" l="1"/>
  <c r="I21" i="6" l="1"/>
  <c r="C21" i="6"/>
  <c r="D21" i="6"/>
  <c r="E21" i="6"/>
  <c r="F21" i="6"/>
  <c r="G21" i="6"/>
  <c r="H21" i="6"/>
  <c r="B21" i="6"/>
  <c r="H13" i="8"/>
  <c r="H17" i="8" s="1"/>
  <c r="I13" i="8"/>
  <c r="I17" i="8" s="1"/>
  <c r="G13" i="8"/>
  <c r="G17" i="8" s="1"/>
  <c r="F13" i="8"/>
  <c r="F17" i="8" s="1"/>
  <c r="E13" i="8"/>
  <c r="E17" i="8" s="1"/>
  <c r="D13" i="8"/>
  <c r="D17" i="8" s="1"/>
  <c r="C17" i="8"/>
  <c r="B13" i="8"/>
  <c r="B17" i="8" s="1"/>
  <c r="B13" i="7" l="1"/>
  <c r="I13" i="7"/>
  <c r="I17" i="7" s="1"/>
  <c r="H13" i="7"/>
  <c r="H17" i="7" s="1"/>
  <c r="G13" i="7"/>
  <c r="G17" i="7" s="1"/>
  <c r="F13" i="7"/>
  <c r="F17" i="7" s="1"/>
  <c r="E13" i="7"/>
  <c r="E17" i="7" s="1"/>
  <c r="D13" i="7"/>
  <c r="D17" i="7" s="1"/>
  <c r="C13" i="7"/>
  <c r="C17" i="7" s="1"/>
  <c r="B17" i="7"/>
  <c r="B13" i="6"/>
  <c r="I13" i="6" l="1"/>
  <c r="I17" i="6" s="1"/>
  <c r="H13" i="6"/>
  <c r="H17" i="6" s="1"/>
  <c r="G13" i="6"/>
  <c r="G17" i="6" s="1"/>
  <c r="F13" i="6"/>
  <c r="F17" i="6" s="1"/>
  <c r="E13" i="6"/>
  <c r="E17" i="6" s="1"/>
  <c r="D13" i="6"/>
  <c r="D17" i="6" s="1"/>
  <c r="C13" i="6"/>
  <c r="C17" i="6" s="1"/>
  <c r="B17" i="6"/>
  <c r="I13" i="5"/>
  <c r="C13" i="5"/>
  <c r="D13" i="5"/>
  <c r="E13" i="5"/>
  <c r="F13" i="5"/>
  <c r="G13" i="5"/>
  <c r="H13" i="5"/>
  <c r="B13" i="5"/>
  <c r="F17" i="5" l="1"/>
  <c r="C17" i="5"/>
  <c r="B17" i="5"/>
  <c r="I17" i="5"/>
  <c r="H17" i="5"/>
  <c r="G17" i="5"/>
  <c r="E17" i="5"/>
  <c r="D17" i="5"/>
  <c r="C13" i="1" l="1"/>
  <c r="C17" i="1" s="1"/>
  <c r="D13" i="1"/>
  <c r="D17" i="1" s="1"/>
  <c r="E13" i="1"/>
  <c r="E17" i="1" s="1"/>
  <c r="F13" i="1"/>
  <c r="F17" i="1" s="1"/>
  <c r="G13" i="1"/>
  <c r="G17" i="1" s="1"/>
  <c r="H13" i="1"/>
  <c r="H17" i="1" s="1"/>
  <c r="I13" i="1"/>
  <c r="I17" i="1" s="1"/>
  <c r="B13" i="1"/>
  <c r="B17" i="1" s="1"/>
  <c r="C13" i="2"/>
  <c r="C17" i="2" s="1"/>
  <c r="D13" i="2"/>
  <c r="D17" i="2" s="1"/>
  <c r="E13" i="2"/>
  <c r="E17" i="2" s="1"/>
  <c r="F13" i="2"/>
  <c r="F17" i="2" s="1"/>
  <c r="G13" i="2"/>
  <c r="G17" i="2" s="1"/>
  <c r="H13" i="2"/>
  <c r="H17" i="2" s="1"/>
  <c r="I13" i="2"/>
  <c r="I17" i="2" s="1"/>
  <c r="B13" i="2"/>
  <c r="B17" i="2" s="1"/>
  <c r="C13" i="3"/>
  <c r="C17" i="3" s="1"/>
  <c r="D13" i="3"/>
  <c r="D17" i="3" s="1"/>
  <c r="E13" i="3"/>
  <c r="E17" i="3" s="1"/>
  <c r="F13" i="3"/>
  <c r="F17" i="3" s="1"/>
  <c r="G13" i="3"/>
  <c r="G17" i="3" s="1"/>
  <c r="H13" i="3"/>
  <c r="H17" i="3" s="1"/>
  <c r="I13" i="3"/>
  <c r="I17" i="3" s="1"/>
  <c r="B13" i="3"/>
  <c r="B17" i="3" s="1"/>
  <c r="I13" i="4"/>
  <c r="I17" i="4" s="1"/>
  <c r="C17" i="4"/>
  <c r="B17" i="4"/>
  <c r="E13" i="4"/>
  <c r="E17" i="4" s="1"/>
  <c r="F13" i="4"/>
  <c r="F17" i="4" s="1"/>
  <c r="G13" i="4"/>
  <c r="G17" i="4" s="1"/>
  <c r="H13" i="4"/>
  <c r="H17" i="4" s="1"/>
  <c r="D13" i="4"/>
  <c r="D17" i="4" s="1"/>
</calcChain>
</file>

<file path=xl/sharedStrings.xml><?xml version="1.0" encoding="utf-8"?>
<sst xmlns="http://schemas.openxmlformats.org/spreadsheetml/2006/main" count="202" uniqueCount="43">
  <si>
    <t>MISSISSIPPI INSTITUTIONS OF HIGHER LEARNING</t>
  </si>
  <si>
    <t>ASU</t>
  </si>
  <si>
    <t>DSU</t>
  </si>
  <si>
    <t>JSU</t>
  </si>
  <si>
    <t>MSU</t>
  </si>
  <si>
    <t>MUW</t>
  </si>
  <si>
    <t>MVSU</t>
  </si>
  <si>
    <t>UM</t>
  </si>
  <si>
    <t>USM</t>
  </si>
  <si>
    <t>MISSISSIPPI RESIDENT TUITION RATES</t>
  </si>
  <si>
    <t>ROOM (Avg. of all Double Occupancy Dorm Plans)</t>
  </si>
  <si>
    <t>TOTAL MISSISSIPPI RESIDENT TUITION, ROOM and BOARD RATES</t>
  </si>
  <si>
    <t>NON RESIDENT TUITION SURCHARGES</t>
  </si>
  <si>
    <t>TOTAL NON RESIDENT TUITION, ROOM and BOARD RATES</t>
  </si>
  <si>
    <t>Note: Summer School Rates are NOT included</t>
  </si>
  <si>
    <t>ACADEMIC YEAR 2008-09</t>
  </si>
  <si>
    <t>BOARD - (average plan available to students)</t>
  </si>
  <si>
    <t>ACADEMIC YEAR 2010-11</t>
  </si>
  <si>
    <t>ACADEMIC YEAR 2011-12</t>
  </si>
  <si>
    <t>ACADEMIC YEAR 2009-10</t>
  </si>
  <si>
    <t>TUITION, ROOM and BOARD RATES (Fall and Spring Terms)</t>
  </si>
  <si>
    <t>ACADEMIC YEAR 2012-13</t>
  </si>
  <si>
    <t>ACADEMIC YEAR 2013-14</t>
  </si>
  <si>
    <t>ACADEMIC YEAR 2014-15</t>
  </si>
  <si>
    <t>ACADEMIC YEAR 2015-16</t>
  </si>
  <si>
    <r>
      <t xml:space="preserve">ROOM </t>
    </r>
    <r>
      <rPr>
        <b/>
        <sz val="10"/>
        <rFont val="Times New Roman"/>
        <family val="1"/>
      </rPr>
      <t>(average of all double occupancy dorm plans)</t>
    </r>
  </si>
  <si>
    <r>
      <t xml:space="preserve">BOARD </t>
    </r>
    <r>
      <rPr>
        <b/>
        <sz val="10"/>
        <rFont val="Times New Roman"/>
        <family val="1"/>
      </rPr>
      <t>(average plan available to students - does not include Greek or commuter plans)</t>
    </r>
  </si>
  <si>
    <t>ACADEMIC YEAR 2016-17</t>
  </si>
  <si>
    <t>Source: http://www.mississippi.edu/finance/downloads/fy_2017-2018.pdf</t>
  </si>
  <si>
    <t xml:space="preserve">            http://www.mississippi.edu/finance/downloads/housing_2016-18.pdf</t>
  </si>
  <si>
    <t xml:space="preserve">            http://www.mississippi.edu/finance/downloads/meal_2016-18.pdf</t>
  </si>
  <si>
    <t>TUITION, ROOM and BOARD RATES (Fall and Spring Terms) *</t>
  </si>
  <si>
    <t>ACADEMIC YEAR 2007-08</t>
  </si>
  <si>
    <t>BOARD - (most expensive plan available to students)</t>
  </si>
  <si>
    <t>* Rates were approved by the IHL Board at the June 20, 2007 meeting</t>
  </si>
  <si>
    <t>ANNUAL TUITION RATES (Fall and Spring Terms)</t>
  </si>
  <si>
    <t>ACADEMIC YEAR 2006-07</t>
  </si>
  <si>
    <t>MISSISSIPPI RESIDENT TUITION RATE</t>
  </si>
  <si>
    <t>ROOM AND LAUNDRY FEES (Avg. of all Double Occupancy Dorm Plans)</t>
  </si>
  <si>
    <t>BOARD - (plan most commonly chosen by students)</t>
  </si>
  <si>
    <t>TOTAL MISSISSIPPI RESIDENT TUITION RATE</t>
  </si>
  <si>
    <t>NON RESIDENT TUITION SURCHARGE</t>
  </si>
  <si>
    <t>TOTAL NON RESIDENT TUITION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</si>
</sst>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$-409]#,##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NumberFormat="1" applyFont="1" applyAlignment="1"/>
    <xf numFmtId="0" fontId="4" fillId="0" borderId="0" xfId="1" applyNumberFormat="1" applyFont="1" applyAlignment="1">
      <alignment horizontal="centerContinuous"/>
    </xf>
    <xf numFmtId="0" fontId="3" fillId="0" borderId="0" xfId="1" applyNumberFormat="1" applyFont="1" applyAlignment="1">
      <alignment horizontal="centerContinuous"/>
    </xf>
    <xf numFmtId="0" fontId="3" fillId="0" borderId="0" xfId="1" applyNumberFormat="1" applyFont="1" applyBorder="1"/>
    <xf numFmtId="0" fontId="4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/>
    <xf numFmtId="0" fontId="3" fillId="0" borderId="0" xfId="1" applyNumberFormat="1" applyFont="1" applyBorder="1" applyAlignment="1"/>
    <xf numFmtId="164" fontId="3" fillId="0" borderId="0" xfId="1" applyNumberFormat="1" applyFont="1" applyAlignment="1"/>
    <xf numFmtId="0" fontId="5" fillId="0" borderId="0" xfId="1" applyNumberFormat="1" applyFont="1" applyAlignment="1"/>
    <xf numFmtId="164" fontId="3" fillId="0" borderId="0" xfId="1" applyNumberFormat="1" applyFont="1"/>
    <xf numFmtId="0" fontId="6" fillId="0" borderId="0" xfId="1" applyNumberFormat="1" applyFont="1" applyFill="1" applyBorder="1" applyAlignment="1"/>
    <xf numFmtId="6" fontId="7" fillId="0" borderId="5" xfId="0" applyNumberFormat="1" applyFont="1" applyBorder="1" applyAlignment="1">
      <alignment horizontal="right"/>
    </xf>
    <xf numFmtId="6" fontId="7" fillId="0" borderId="6" xfId="0" applyNumberFormat="1" applyFont="1" applyBorder="1" applyAlignment="1">
      <alignment horizontal="right"/>
    </xf>
    <xf numFmtId="0" fontId="4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4" fillId="0" borderId="7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/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2" fillId="0" borderId="0" xfId="0" applyNumberFormat="1" applyFont="1" applyAlignment="1"/>
    <xf numFmtId="0" fontId="13" fillId="0" borderId="8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9" fillId="0" borderId="0" xfId="0" applyNumberFormat="1" applyFont="1" applyBorder="1"/>
    <xf numFmtId="0" fontId="12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164" fontId="12" fillId="0" borderId="1" xfId="0" applyNumberFormat="1" applyFont="1" applyFill="1" applyBorder="1" applyAlignment="1"/>
    <xf numFmtId="164" fontId="12" fillId="0" borderId="2" xfId="0" applyNumberFormat="1" applyFont="1" applyFill="1" applyBorder="1" applyAlignment="1"/>
    <xf numFmtId="164" fontId="12" fillId="0" borderId="3" xfId="0" applyNumberFormat="1" applyFont="1" applyFill="1" applyBorder="1" applyAlignment="1"/>
    <xf numFmtId="164" fontId="12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/>
    <xf numFmtId="0" fontId="9" fillId="0" borderId="0" xfId="0" applyNumberFormat="1" applyFont="1" applyBorder="1" applyAlignment="1"/>
    <xf numFmtId="0" fontId="14" fillId="0" borderId="0" xfId="0" applyNumberFormat="1" applyFont="1" applyAlignment="1"/>
    <xf numFmtId="164" fontId="9" fillId="0" borderId="0" xfId="0" applyNumberFormat="1" applyFont="1" applyAlignment="1"/>
    <xf numFmtId="0" fontId="15" fillId="0" borderId="0" xfId="0" applyNumberFormat="1" applyFont="1" applyAlignment="1"/>
    <xf numFmtId="164" fontId="9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30"/>
  <sheetViews>
    <sheetView workbookViewId="0">
      <selection sqref="A1:XFD1048576"/>
    </sheetView>
  </sheetViews>
  <sheetFormatPr defaultColWidth="12.42578125" defaultRowHeight="15" x14ac:dyDescent="0.2"/>
  <cols>
    <col min="1" max="1" width="71.5703125" style="40" customWidth="1"/>
    <col min="2" max="9" width="12.42578125" style="40" customWidth="1"/>
    <col min="10" max="10" width="2.140625" style="40" customWidth="1"/>
    <col min="11" max="256" width="12.42578125" style="40"/>
    <col min="257" max="257" width="71.5703125" style="40" customWidth="1"/>
    <col min="258" max="265" width="12.42578125" style="40" customWidth="1"/>
    <col min="266" max="266" width="2.140625" style="40" customWidth="1"/>
    <col min="267" max="512" width="12.42578125" style="40"/>
    <col min="513" max="513" width="71.5703125" style="40" customWidth="1"/>
    <col min="514" max="521" width="12.42578125" style="40" customWidth="1"/>
    <col min="522" max="522" width="2.140625" style="40" customWidth="1"/>
    <col min="523" max="768" width="12.42578125" style="40"/>
    <col min="769" max="769" width="71.5703125" style="40" customWidth="1"/>
    <col min="770" max="777" width="12.42578125" style="40" customWidth="1"/>
    <col min="778" max="778" width="2.140625" style="40" customWidth="1"/>
    <col min="779" max="1024" width="12.42578125" style="40"/>
    <col min="1025" max="1025" width="71.5703125" style="40" customWidth="1"/>
    <col min="1026" max="1033" width="12.42578125" style="40" customWidth="1"/>
    <col min="1034" max="1034" width="2.140625" style="40" customWidth="1"/>
    <col min="1035" max="1280" width="12.42578125" style="40"/>
    <col min="1281" max="1281" width="71.5703125" style="40" customWidth="1"/>
    <col min="1282" max="1289" width="12.42578125" style="40" customWidth="1"/>
    <col min="1290" max="1290" width="2.140625" style="40" customWidth="1"/>
    <col min="1291" max="1536" width="12.42578125" style="40"/>
    <col min="1537" max="1537" width="71.5703125" style="40" customWidth="1"/>
    <col min="1538" max="1545" width="12.42578125" style="40" customWidth="1"/>
    <col min="1546" max="1546" width="2.140625" style="40" customWidth="1"/>
    <col min="1547" max="1792" width="12.42578125" style="40"/>
    <col min="1793" max="1793" width="71.5703125" style="40" customWidth="1"/>
    <col min="1794" max="1801" width="12.42578125" style="40" customWidth="1"/>
    <col min="1802" max="1802" width="2.140625" style="40" customWidth="1"/>
    <col min="1803" max="2048" width="12.42578125" style="40"/>
    <col min="2049" max="2049" width="71.5703125" style="40" customWidth="1"/>
    <col min="2050" max="2057" width="12.42578125" style="40" customWidth="1"/>
    <col min="2058" max="2058" width="2.140625" style="40" customWidth="1"/>
    <col min="2059" max="2304" width="12.42578125" style="40"/>
    <col min="2305" max="2305" width="71.5703125" style="40" customWidth="1"/>
    <col min="2306" max="2313" width="12.42578125" style="40" customWidth="1"/>
    <col min="2314" max="2314" width="2.140625" style="40" customWidth="1"/>
    <col min="2315" max="2560" width="12.42578125" style="40"/>
    <col min="2561" max="2561" width="71.5703125" style="40" customWidth="1"/>
    <col min="2562" max="2569" width="12.42578125" style="40" customWidth="1"/>
    <col min="2570" max="2570" width="2.140625" style="40" customWidth="1"/>
    <col min="2571" max="2816" width="12.42578125" style="40"/>
    <col min="2817" max="2817" width="71.5703125" style="40" customWidth="1"/>
    <col min="2818" max="2825" width="12.42578125" style="40" customWidth="1"/>
    <col min="2826" max="2826" width="2.140625" style="40" customWidth="1"/>
    <col min="2827" max="3072" width="12.42578125" style="40"/>
    <col min="3073" max="3073" width="71.5703125" style="40" customWidth="1"/>
    <col min="3074" max="3081" width="12.42578125" style="40" customWidth="1"/>
    <col min="3082" max="3082" width="2.140625" style="40" customWidth="1"/>
    <col min="3083" max="3328" width="12.42578125" style="40"/>
    <col min="3329" max="3329" width="71.5703125" style="40" customWidth="1"/>
    <col min="3330" max="3337" width="12.42578125" style="40" customWidth="1"/>
    <col min="3338" max="3338" width="2.140625" style="40" customWidth="1"/>
    <col min="3339" max="3584" width="12.42578125" style="40"/>
    <col min="3585" max="3585" width="71.5703125" style="40" customWidth="1"/>
    <col min="3586" max="3593" width="12.42578125" style="40" customWidth="1"/>
    <col min="3594" max="3594" width="2.140625" style="40" customWidth="1"/>
    <col min="3595" max="3840" width="12.42578125" style="40"/>
    <col min="3841" max="3841" width="71.5703125" style="40" customWidth="1"/>
    <col min="3842" max="3849" width="12.42578125" style="40" customWidth="1"/>
    <col min="3850" max="3850" width="2.140625" style="40" customWidth="1"/>
    <col min="3851" max="4096" width="12.42578125" style="40"/>
    <col min="4097" max="4097" width="71.5703125" style="40" customWidth="1"/>
    <col min="4098" max="4105" width="12.42578125" style="40" customWidth="1"/>
    <col min="4106" max="4106" width="2.140625" style="40" customWidth="1"/>
    <col min="4107" max="4352" width="12.42578125" style="40"/>
    <col min="4353" max="4353" width="71.5703125" style="40" customWidth="1"/>
    <col min="4354" max="4361" width="12.42578125" style="40" customWidth="1"/>
    <col min="4362" max="4362" width="2.140625" style="40" customWidth="1"/>
    <col min="4363" max="4608" width="12.42578125" style="40"/>
    <col min="4609" max="4609" width="71.5703125" style="40" customWidth="1"/>
    <col min="4610" max="4617" width="12.42578125" style="40" customWidth="1"/>
    <col min="4618" max="4618" width="2.140625" style="40" customWidth="1"/>
    <col min="4619" max="4864" width="12.42578125" style="40"/>
    <col min="4865" max="4865" width="71.5703125" style="40" customWidth="1"/>
    <col min="4866" max="4873" width="12.42578125" style="40" customWidth="1"/>
    <col min="4874" max="4874" width="2.140625" style="40" customWidth="1"/>
    <col min="4875" max="5120" width="12.42578125" style="40"/>
    <col min="5121" max="5121" width="71.5703125" style="40" customWidth="1"/>
    <col min="5122" max="5129" width="12.42578125" style="40" customWidth="1"/>
    <col min="5130" max="5130" width="2.140625" style="40" customWidth="1"/>
    <col min="5131" max="5376" width="12.42578125" style="40"/>
    <col min="5377" max="5377" width="71.5703125" style="40" customWidth="1"/>
    <col min="5378" max="5385" width="12.42578125" style="40" customWidth="1"/>
    <col min="5386" max="5386" width="2.140625" style="40" customWidth="1"/>
    <col min="5387" max="5632" width="12.42578125" style="40"/>
    <col min="5633" max="5633" width="71.5703125" style="40" customWidth="1"/>
    <col min="5634" max="5641" width="12.42578125" style="40" customWidth="1"/>
    <col min="5642" max="5642" width="2.140625" style="40" customWidth="1"/>
    <col min="5643" max="5888" width="12.42578125" style="40"/>
    <col min="5889" max="5889" width="71.5703125" style="40" customWidth="1"/>
    <col min="5890" max="5897" width="12.42578125" style="40" customWidth="1"/>
    <col min="5898" max="5898" width="2.140625" style="40" customWidth="1"/>
    <col min="5899" max="6144" width="12.42578125" style="40"/>
    <col min="6145" max="6145" width="71.5703125" style="40" customWidth="1"/>
    <col min="6146" max="6153" width="12.42578125" style="40" customWidth="1"/>
    <col min="6154" max="6154" width="2.140625" style="40" customWidth="1"/>
    <col min="6155" max="6400" width="12.42578125" style="40"/>
    <col min="6401" max="6401" width="71.5703125" style="40" customWidth="1"/>
    <col min="6402" max="6409" width="12.42578125" style="40" customWidth="1"/>
    <col min="6410" max="6410" width="2.140625" style="40" customWidth="1"/>
    <col min="6411" max="6656" width="12.42578125" style="40"/>
    <col min="6657" max="6657" width="71.5703125" style="40" customWidth="1"/>
    <col min="6658" max="6665" width="12.42578125" style="40" customWidth="1"/>
    <col min="6666" max="6666" width="2.140625" style="40" customWidth="1"/>
    <col min="6667" max="6912" width="12.42578125" style="40"/>
    <col min="6913" max="6913" width="71.5703125" style="40" customWidth="1"/>
    <col min="6914" max="6921" width="12.42578125" style="40" customWidth="1"/>
    <col min="6922" max="6922" width="2.140625" style="40" customWidth="1"/>
    <col min="6923" max="7168" width="12.42578125" style="40"/>
    <col min="7169" max="7169" width="71.5703125" style="40" customWidth="1"/>
    <col min="7170" max="7177" width="12.42578125" style="40" customWidth="1"/>
    <col min="7178" max="7178" width="2.140625" style="40" customWidth="1"/>
    <col min="7179" max="7424" width="12.42578125" style="40"/>
    <col min="7425" max="7425" width="71.5703125" style="40" customWidth="1"/>
    <col min="7426" max="7433" width="12.42578125" style="40" customWidth="1"/>
    <col min="7434" max="7434" width="2.140625" style="40" customWidth="1"/>
    <col min="7435" max="7680" width="12.42578125" style="40"/>
    <col min="7681" max="7681" width="71.5703125" style="40" customWidth="1"/>
    <col min="7682" max="7689" width="12.42578125" style="40" customWidth="1"/>
    <col min="7690" max="7690" width="2.140625" style="40" customWidth="1"/>
    <col min="7691" max="7936" width="12.42578125" style="40"/>
    <col min="7937" max="7937" width="71.5703125" style="40" customWidth="1"/>
    <col min="7938" max="7945" width="12.42578125" style="40" customWidth="1"/>
    <col min="7946" max="7946" width="2.140625" style="40" customWidth="1"/>
    <col min="7947" max="8192" width="12.42578125" style="40"/>
    <col min="8193" max="8193" width="71.5703125" style="40" customWidth="1"/>
    <col min="8194" max="8201" width="12.42578125" style="40" customWidth="1"/>
    <col min="8202" max="8202" width="2.140625" style="40" customWidth="1"/>
    <col min="8203" max="8448" width="12.42578125" style="40"/>
    <col min="8449" max="8449" width="71.5703125" style="40" customWidth="1"/>
    <col min="8450" max="8457" width="12.42578125" style="40" customWidth="1"/>
    <col min="8458" max="8458" width="2.140625" style="40" customWidth="1"/>
    <col min="8459" max="8704" width="12.42578125" style="40"/>
    <col min="8705" max="8705" width="71.5703125" style="40" customWidth="1"/>
    <col min="8706" max="8713" width="12.42578125" style="40" customWidth="1"/>
    <col min="8714" max="8714" width="2.140625" style="40" customWidth="1"/>
    <col min="8715" max="8960" width="12.42578125" style="40"/>
    <col min="8961" max="8961" width="71.5703125" style="40" customWidth="1"/>
    <col min="8962" max="8969" width="12.42578125" style="40" customWidth="1"/>
    <col min="8970" max="8970" width="2.140625" style="40" customWidth="1"/>
    <col min="8971" max="9216" width="12.42578125" style="40"/>
    <col min="9217" max="9217" width="71.5703125" style="40" customWidth="1"/>
    <col min="9218" max="9225" width="12.42578125" style="40" customWidth="1"/>
    <col min="9226" max="9226" width="2.140625" style="40" customWidth="1"/>
    <col min="9227" max="9472" width="12.42578125" style="40"/>
    <col min="9473" max="9473" width="71.5703125" style="40" customWidth="1"/>
    <col min="9474" max="9481" width="12.42578125" style="40" customWidth="1"/>
    <col min="9482" max="9482" width="2.140625" style="40" customWidth="1"/>
    <col min="9483" max="9728" width="12.42578125" style="40"/>
    <col min="9729" max="9729" width="71.5703125" style="40" customWidth="1"/>
    <col min="9730" max="9737" width="12.42578125" style="40" customWidth="1"/>
    <col min="9738" max="9738" width="2.140625" style="40" customWidth="1"/>
    <col min="9739" max="9984" width="12.42578125" style="40"/>
    <col min="9985" max="9985" width="71.5703125" style="40" customWidth="1"/>
    <col min="9986" max="9993" width="12.42578125" style="40" customWidth="1"/>
    <col min="9994" max="9994" width="2.140625" style="40" customWidth="1"/>
    <col min="9995" max="10240" width="12.42578125" style="40"/>
    <col min="10241" max="10241" width="71.5703125" style="40" customWidth="1"/>
    <col min="10242" max="10249" width="12.42578125" style="40" customWidth="1"/>
    <col min="10250" max="10250" width="2.140625" style="40" customWidth="1"/>
    <col min="10251" max="10496" width="12.42578125" style="40"/>
    <col min="10497" max="10497" width="71.5703125" style="40" customWidth="1"/>
    <col min="10498" max="10505" width="12.42578125" style="40" customWidth="1"/>
    <col min="10506" max="10506" width="2.140625" style="40" customWidth="1"/>
    <col min="10507" max="10752" width="12.42578125" style="40"/>
    <col min="10753" max="10753" width="71.5703125" style="40" customWidth="1"/>
    <col min="10754" max="10761" width="12.42578125" style="40" customWidth="1"/>
    <col min="10762" max="10762" width="2.140625" style="40" customWidth="1"/>
    <col min="10763" max="11008" width="12.42578125" style="40"/>
    <col min="11009" max="11009" width="71.5703125" style="40" customWidth="1"/>
    <col min="11010" max="11017" width="12.42578125" style="40" customWidth="1"/>
    <col min="11018" max="11018" width="2.140625" style="40" customWidth="1"/>
    <col min="11019" max="11264" width="12.42578125" style="40"/>
    <col min="11265" max="11265" width="71.5703125" style="40" customWidth="1"/>
    <col min="11266" max="11273" width="12.42578125" style="40" customWidth="1"/>
    <col min="11274" max="11274" width="2.140625" style="40" customWidth="1"/>
    <col min="11275" max="11520" width="12.42578125" style="40"/>
    <col min="11521" max="11521" width="71.5703125" style="40" customWidth="1"/>
    <col min="11522" max="11529" width="12.42578125" style="40" customWidth="1"/>
    <col min="11530" max="11530" width="2.140625" style="40" customWidth="1"/>
    <col min="11531" max="11776" width="12.42578125" style="40"/>
    <col min="11777" max="11777" width="71.5703125" style="40" customWidth="1"/>
    <col min="11778" max="11785" width="12.42578125" style="40" customWidth="1"/>
    <col min="11786" max="11786" width="2.140625" style="40" customWidth="1"/>
    <col min="11787" max="12032" width="12.42578125" style="40"/>
    <col min="12033" max="12033" width="71.5703125" style="40" customWidth="1"/>
    <col min="12034" max="12041" width="12.42578125" style="40" customWidth="1"/>
    <col min="12042" max="12042" width="2.140625" style="40" customWidth="1"/>
    <col min="12043" max="12288" width="12.42578125" style="40"/>
    <col min="12289" max="12289" width="71.5703125" style="40" customWidth="1"/>
    <col min="12290" max="12297" width="12.42578125" style="40" customWidth="1"/>
    <col min="12298" max="12298" width="2.140625" style="40" customWidth="1"/>
    <col min="12299" max="12544" width="12.42578125" style="40"/>
    <col min="12545" max="12545" width="71.5703125" style="40" customWidth="1"/>
    <col min="12546" max="12553" width="12.42578125" style="40" customWidth="1"/>
    <col min="12554" max="12554" width="2.140625" style="40" customWidth="1"/>
    <col min="12555" max="12800" width="12.42578125" style="40"/>
    <col min="12801" max="12801" width="71.5703125" style="40" customWidth="1"/>
    <col min="12802" max="12809" width="12.42578125" style="40" customWidth="1"/>
    <col min="12810" max="12810" width="2.140625" style="40" customWidth="1"/>
    <col min="12811" max="13056" width="12.42578125" style="40"/>
    <col min="13057" max="13057" width="71.5703125" style="40" customWidth="1"/>
    <col min="13058" max="13065" width="12.42578125" style="40" customWidth="1"/>
    <col min="13066" max="13066" width="2.140625" style="40" customWidth="1"/>
    <col min="13067" max="13312" width="12.42578125" style="40"/>
    <col min="13313" max="13313" width="71.5703125" style="40" customWidth="1"/>
    <col min="13314" max="13321" width="12.42578125" style="40" customWidth="1"/>
    <col min="13322" max="13322" width="2.140625" style="40" customWidth="1"/>
    <col min="13323" max="13568" width="12.42578125" style="40"/>
    <col min="13569" max="13569" width="71.5703125" style="40" customWidth="1"/>
    <col min="13570" max="13577" width="12.42578125" style="40" customWidth="1"/>
    <col min="13578" max="13578" width="2.140625" style="40" customWidth="1"/>
    <col min="13579" max="13824" width="12.42578125" style="40"/>
    <col min="13825" max="13825" width="71.5703125" style="40" customWidth="1"/>
    <col min="13826" max="13833" width="12.42578125" style="40" customWidth="1"/>
    <col min="13834" max="13834" width="2.140625" style="40" customWidth="1"/>
    <col min="13835" max="14080" width="12.42578125" style="40"/>
    <col min="14081" max="14081" width="71.5703125" style="40" customWidth="1"/>
    <col min="14082" max="14089" width="12.42578125" style="40" customWidth="1"/>
    <col min="14090" max="14090" width="2.140625" style="40" customWidth="1"/>
    <col min="14091" max="14336" width="12.42578125" style="40"/>
    <col min="14337" max="14337" width="71.5703125" style="40" customWidth="1"/>
    <col min="14338" max="14345" width="12.42578125" style="40" customWidth="1"/>
    <col min="14346" max="14346" width="2.140625" style="40" customWidth="1"/>
    <col min="14347" max="14592" width="12.42578125" style="40"/>
    <col min="14593" max="14593" width="71.5703125" style="40" customWidth="1"/>
    <col min="14594" max="14601" width="12.42578125" style="40" customWidth="1"/>
    <col min="14602" max="14602" width="2.140625" style="40" customWidth="1"/>
    <col min="14603" max="14848" width="12.42578125" style="40"/>
    <col min="14849" max="14849" width="71.5703125" style="40" customWidth="1"/>
    <col min="14850" max="14857" width="12.42578125" style="40" customWidth="1"/>
    <col min="14858" max="14858" width="2.140625" style="40" customWidth="1"/>
    <col min="14859" max="15104" width="12.42578125" style="40"/>
    <col min="15105" max="15105" width="71.5703125" style="40" customWidth="1"/>
    <col min="15106" max="15113" width="12.42578125" style="40" customWidth="1"/>
    <col min="15114" max="15114" width="2.140625" style="40" customWidth="1"/>
    <col min="15115" max="15360" width="12.42578125" style="40"/>
    <col min="15361" max="15361" width="71.5703125" style="40" customWidth="1"/>
    <col min="15362" max="15369" width="12.42578125" style="40" customWidth="1"/>
    <col min="15370" max="15370" width="2.140625" style="40" customWidth="1"/>
    <col min="15371" max="15616" width="12.42578125" style="40"/>
    <col min="15617" max="15617" width="71.5703125" style="40" customWidth="1"/>
    <col min="15618" max="15625" width="12.42578125" style="40" customWidth="1"/>
    <col min="15626" max="15626" width="2.140625" style="40" customWidth="1"/>
    <col min="15627" max="15872" width="12.42578125" style="40"/>
    <col min="15873" max="15873" width="71.5703125" style="40" customWidth="1"/>
    <col min="15874" max="15881" width="12.42578125" style="40" customWidth="1"/>
    <col min="15882" max="15882" width="2.140625" style="40" customWidth="1"/>
    <col min="15883" max="16128" width="12.42578125" style="40"/>
    <col min="16129" max="16129" width="71.5703125" style="40" customWidth="1"/>
    <col min="16130" max="16137" width="12.42578125" style="40" customWidth="1"/>
    <col min="16138" max="16138" width="2.140625" style="40" customWidth="1"/>
    <col min="16139" max="16384" width="12.42578125" style="40"/>
  </cols>
  <sheetData>
    <row r="1" spans="1:10" ht="18" x14ac:dyDescent="0.25">
      <c r="H1" s="41"/>
    </row>
    <row r="2" spans="1:10" ht="23.25" x14ac:dyDescent="0.35">
      <c r="A2" s="42" t="s">
        <v>0</v>
      </c>
      <c r="B2" s="43"/>
      <c r="C2" s="43"/>
      <c r="D2" s="43"/>
      <c r="E2" s="44"/>
      <c r="F2" s="44"/>
      <c r="G2" s="44"/>
      <c r="H2" s="44"/>
      <c r="I2" s="44"/>
    </row>
    <row r="3" spans="1:10" ht="23.25" x14ac:dyDescent="0.35">
      <c r="A3" s="42" t="s">
        <v>35</v>
      </c>
      <c r="B3" s="45"/>
      <c r="C3" s="45"/>
      <c r="D3" s="45"/>
      <c r="E3" s="44"/>
      <c r="F3" s="44"/>
      <c r="G3" s="44"/>
      <c r="H3" s="44"/>
      <c r="I3" s="44"/>
    </row>
    <row r="4" spans="1:10" ht="23.25" x14ac:dyDescent="0.35">
      <c r="A4" s="42" t="s">
        <v>36</v>
      </c>
      <c r="B4" s="45"/>
      <c r="C4" s="45"/>
      <c r="D4" s="45"/>
      <c r="E4" s="44"/>
      <c r="F4" s="44"/>
      <c r="G4" s="44"/>
      <c r="H4" s="44"/>
      <c r="I4" s="44"/>
    </row>
    <row r="5" spans="1:10" ht="15.75" x14ac:dyDescent="0.25">
      <c r="A5" s="45"/>
      <c r="B5" s="45"/>
      <c r="C5" s="45"/>
      <c r="D5" s="45"/>
      <c r="E5" s="44"/>
      <c r="F5" s="44"/>
      <c r="G5" s="44"/>
      <c r="H5" s="44"/>
      <c r="I5" s="44"/>
    </row>
    <row r="7" spans="1:10" ht="16.5" thickBot="1" x14ac:dyDescent="0.3">
      <c r="A7" s="46"/>
      <c r="C7" s="46"/>
      <c r="D7" s="46"/>
    </row>
    <row r="8" spans="1:10" ht="21" thickBot="1" x14ac:dyDescent="0.35">
      <c r="B8" s="47" t="s">
        <v>1</v>
      </c>
      <c r="C8" s="48" t="s">
        <v>2</v>
      </c>
      <c r="D8" s="48" t="s">
        <v>3</v>
      </c>
      <c r="E8" s="48" t="s">
        <v>4</v>
      </c>
      <c r="F8" s="48" t="s">
        <v>5</v>
      </c>
      <c r="G8" s="48" t="s">
        <v>6</v>
      </c>
      <c r="H8" s="48" t="s">
        <v>7</v>
      </c>
      <c r="I8" s="49" t="s">
        <v>8</v>
      </c>
      <c r="J8" s="50"/>
    </row>
    <row r="9" spans="1:10" ht="15.75" x14ac:dyDescent="0.25">
      <c r="A9" s="51"/>
      <c r="B9" s="52"/>
      <c r="C9" s="52"/>
      <c r="D9" s="52"/>
      <c r="E9" s="52"/>
      <c r="F9" s="52"/>
      <c r="G9" s="52"/>
      <c r="H9" s="52"/>
      <c r="I9" s="52"/>
      <c r="J9" s="50"/>
    </row>
    <row r="10" spans="1:10" ht="15.75" x14ac:dyDescent="0.25">
      <c r="A10" s="53" t="s">
        <v>37</v>
      </c>
      <c r="B10" s="54">
        <v>4156</v>
      </c>
      <c r="C10" s="54">
        <v>4008</v>
      </c>
      <c r="D10" s="54">
        <v>4224</v>
      </c>
      <c r="E10" s="54">
        <v>4595</v>
      </c>
      <c r="F10" s="54">
        <v>3933</v>
      </c>
      <c r="G10" s="54">
        <v>4247</v>
      </c>
      <c r="H10" s="54">
        <v>4603</v>
      </c>
      <c r="I10" s="55">
        <v>4593</v>
      </c>
      <c r="J10" s="50"/>
    </row>
    <row r="11" spans="1:10" ht="15.75" x14ac:dyDescent="0.25">
      <c r="A11" s="53"/>
      <c r="B11" s="56"/>
      <c r="C11" s="56"/>
      <c r="D11" s="56"/>
      <c r="E11" s="56"/>
      <c r="F11" s="56"/>
      <c r="G11" s="56"/>
      <c r="H11" s="56"/>
      <c r="I11" s="56"/>
      <c r="J11" s="50"/>
    </row>
    <row r="12" spans="1:10" ht="15.75" x14ac:dyDescent="0.25">
      <c r="A12" s="53" t="s">
        <v>38</v>
      </c>
      <c r="B12" s="57">
        <v>2623</v>
      </c>
      <c r="C12" s="57">
        <v>2704</v>
      </c>
      <c r="D12" s="57">
        <v>3148</v>
      </c>
      <c r="E12" s="57">
        <v>3511</v>
      </c>
      <c r="F12" s="57">
        <v>2650</v>
      </c>
      <c r="G12" s="57">
        <v>2303</v>
      </c>
      <c r="H12" s="57">
        <v>3100</v>
      </c>
      <c r="I12" s="57">
        <v>2965</v>
      </c>
      <c r="J12" s="50"/>
    </row>
    <row r="13" spans="1:10" ht="15.75" x14ac:dyDescent="0.25">
      <c r="A13" s="53"/>
      <c r="B13" s="57"/>
      <c r="C13" s="57"/>
      <c r="D13" s="57"/>
      <c r="E13" s="57"/>
      <c r="F13" s="57"/>
      <c r="G13" s="57"/>
      <c r="H13" s="57"/>
      <c r="I13" s="57"/>
      <c r="J13" s="50"/>
    </row>
    <row r="14" spans="1:10" ht="15.75" x14ac:dyDescent="0.25">
      <c r="A14" s="53" t="s">
        <v>39</v>
      </c>
      <c r="B14" s="57">
        <v>1992</v>
      </c>
      <c r="C14" s="57">
        <v>1795</v>
      </c>
      <c r="D14" s="57">
        <v>2096</v>
      </c>
      <c r="E14" s="57">
        <v>1890</v>
      </c>
      <c r="F14" s="57">
        <v>1866</v>
      </c>
      <c r="G14" s="57">
        <v>1939</v>
      </c>
      <c r="H14" s="57">
        <v>1424</v>
      </c>
      <c r="I14" s="57">
        <v>2167</v>
      </c>
      <c r="J14" s="50"/>
    </row>
    <row r="15" spans="1:10" ht="15.75" x14ac:dyDescent="0.25">
      <c r="A15" s="53"/>
      <c r="B15" s="57"/>
      <c r="C15" s="57"/>
      <c r="D15" s="57"/>
      <c r="E15" s="57"/>
      <c r="F15" s="57"/>
      <c r="G15" s="57"/>
      <c r="H15" s="57"/>
      <c r="I15" s="57"/>
      <c r="J15" s="50"/>
    </row>
    <row r="16" spans="1:10" ht="15.75" x14ac:dyDescent="0.25">
      <c r="A16" s="58" t="s">
        <v>40</v>
      </c>
      <c r="B16" s="54">
        <f t="shared" ref="B16:I16" si="0">SUM(B10:B14)</f>
        <v>8771</v>
      </c>
      <c r="C16" s="54">
        <f t="shared" si="0"/>
        <v>8507</v>
      </c>
      <c r="D16" s="54">
        <f t="shared" si="0"/>
        <v>9468</v>
      </c>
      <c r="E16" s="54">
        <f t="shared" si="0"/>
        <v>9996</v>
      </c>
      <c r="F16" s="54">
        <f t="shared" si="0"/>
        <v>8449</v>
      </c>
      <c r="G16" s="54">
        <f t="shared" si="0"/>
        <v>8489</v>
      </c>
      <c r="H16" s="54">
        <f t="shared" si="0"/>
        <v>9127</v>
      </c>
      <c r="I16" s="55">
        <f t="shared" si="0"/>
        <v>9725</v>
      </c>
      <c r="J16" s="50"/>
    </row>
    <row r="17" spans="1:10" ht="15.75" x14ac:dyDescent="0.25">
      <c r="A17" s="53"/>
      <c r="B17" s="56"/>
      <c r="C17" s="56"/>
      <c r="D17" s="56"/>
      <c r="E17" s="56"/>
      <c r="F17" s="56"/>
      <c r="G17" s="56"/>
      <c r="H17" s="56"/>
      <c r="I17" s="56"/>
      <c r="J17" s="50"/>
    </row>
    <row r="18" spans="1:10" ht="15.75" x14ac:dyDescent="0.25">
      <c r="A18" s="53" t="s">
        <v>41</v>
      </c>
      <c r="B18" s="54">
        <v>5176</v>
      </c>
      <c r="C18" s="54">
        <v>5566</v>
      </c>
      <c r="D18" s="54">
        <v>5329</v>
      </c>
      <c r="E18" s="54">
        <v>5956</v>
      </c>
      <c r="F18" s="54">
        <v>5791</v>
      </c>
      <c r="G18" s="54">
        <v>5454</v>
      </c>
      <c r="H18" s="54">
        <v>5963</v>
      </c>
      <c r="I18" s="55">
        <v>6218</v>
      </c>
      <c r="J18" s="50"/>
    </row>
    <row r="19" spans="1:10" ht="15.75" x14ac:dyDescent="0.25">
      <c r="A19" s="53"/>
      <c r="B19" s="56"/>
      <c r="C19" s="56"/>
      <c r="D19" s="56"/>
      <c r="E19" s="56"/>
      <c r="F19" s="56"/>
      <c r="G19" s="56"/>
      <c r="H19" s="56"/>
      <c r="I19" s="56"/>
      <c r="J19" s="50"/>
    </row>
    <row r="20" spans="1:10" ht="15.75" x14ac:dyDescent="0.25">
      <c r="A20" s="58" t="s">
        <v>42</v>
      </c>
      <c r="B20" s="59">
        <f t="shared" ref="B20:I20" si="1">SUM(B16:B19)</f>
        <v>13947</v>
      </c>
      <c r="C20" s="59">
        <f t="shared" si="1"/>
        <v>14073</v>
      </c>
      <c r="D20" s="59">
        <f t="shared" si="1"/>
        <v>14797</v>
      </c>
      <c r="E20" s="59">
        <f t="shared" si="1"/>
        <v>15952</v>
      </c>
      <c r="F20" s="59">
        <f t="shared" si="1"/>
        <v>14240</v>
      </c>
      <c r="G20" s="59">
        <f t="shared" si="1"/>
        <v>13943</v>
      </c>
      <c r="H20" s="59">
        <f t="shared" si="1"/>
        <v>15090</v>
      </c>
      <c r="I20" s="55">
        <f t="shared" si="1"/>
        <v>15943</v>
      </c>
      <c r="J20" s="50"/>
    </row>
    <row r="21" spans="1:10" x14ac:dyDescent="0.2">
      <c r="A21" s="60"/>
      <c r="B21" s="60"/>
      <c r="C21" s="60"/>
      <c r="D21" s="60"/>
      <c r="E21" s="60"/>
      <c r="F21" s="60"/>
      <c r="G21" s="60"/>
      <c r="H21" s="60"/>
      <c r="I21" s="60"/>
    </row>
    <row r="24" spans="1:10" x14ac:dyDescent="0.2">
      <c r="A24" s="53" t="s">
        <v>14</v>
      </c>
      <c r="B24" s="62"/>
      <c r="C24" s="62"/>
      <c r="D24" s="62"/>
      <c r="E24" s="62"/>
      <c r="F24" s="62"/>
      <c r="G24" s="62"/>
      <c r="H24" s="62"/>
      <c r="I24" s="62"/>
    </row>
    <row r="25" spans="1:10" x14ac:dyDescent="0.2">
      <c r="A25" s="63"/>
      <c r="B25" s="62"/>
      <c r="C25" s="64"/>
      <c r="D25" s="64"/>
      <c r="E25" s="62"/>
      <c r="F25" s="62"/>
      <c r="G25" s="62"/>
      <c r="H25" s="62"/>
      <c r="I25" s="62"/>
    </row>
    <row r="26" spans="1:10" x14ac:dyDescent="0.2">
      <c r="B26" s="64"/>
      <c r="C26" s="64"/>
      <c r="D26" s="64"/>
      <c r="E26" s="64"/>
      <c r="F26" s="64"/>
      <c r="G26" s="64"/>
      <c r="H26" s="64"/>
      <c r="I26" s="64"/>
    </row>
    <row r="27" spans="1:10" x14ac:dyDescent="0.2">
      <c r="B27" s="64"/>
      <c r="C27" s="64"/>
      <c r="D27" s="64"/>
      <c r="E27" s="64"/>
      <c r="F27" s="64"/>
      <c r="G27" s="64"/>
      <c r="H27" s="64"/>
      <c r="I27" s="64"/>
    </row>
    <row r="28" spans="1:10" x14ac:dyDescent="0.2">
      <c r="B28" s="64"/>
      <c r="C28" s="64"/>
      <c r="D28" s="64"/>
      <c r="E28" s="64"/>
      <c r="F28" s="64"/>
      <c r="G28" s="64"/>
      <c r="H28" s="64"/>
      <c r="I28" s="64"/>
    </row>
    <row r="29" spans="1:10" x14ac:dyDescent="0.2">
      <c r="B29" s="64"/>
      <c r="C29" s="64"/>
      <c r="D29" s="64"/>
      <c r="E29" s="64"/>
      <c r="F29" s="64"/>
      <c r="G29" s="64"/>
      <c r="H29" s="64"/>
      <c r="I29" s="64"/>
    </row>
    <row r="30" spans="1:10" x14ac:dyDescent="0.2">
      <c r="B30" s="64"/>
      <c r="C30" s="64"/>
      <c r="D30" s="64"/>
      <c r="E30" s="64"/>
      <c r="F30" s="64"/>
      <c r="G30" s="64"/>
      <c r="H30" s="64"/>
      <c r="I30" s="6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2"/>
  <sheetViews>
    <sheetView zoomScaleNormal="100" workbookViewId="0">
      <selection activeCell="D38" sqref="D38"/>
    </sheetView>
  </sheetViews>
  <sheetFormatPr defaultRowHeight="15" x14ac:dyDescent="0.25"/>
  <cols>
    <col min="1" max="1" width="74" bestFit="1" customWidth="1"/>
    <col min="2" max="9" width="8.42578125" bestFit="1" customWidth="1"/>
  </cols>
  <sheetData>
    <row r="1" spans="1:9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</row>
    <row r="2" spans="1:9" x14ac:dyDescent="0.25">
      <c r="A2" s="23" t="s">
        <v>20</v>
      </c>
      <c r="B2" s="4"/>
      <c r="C2" s="4"/>
      <c r="D2" s="4"/>
      <c r="E2" s="5"/>
      <c r="F2" s="5"/>
      <c r="G2" s="5"/>
      <c r="H2" s="5"/>
      <c r="I2" s="5"/>
    </row>
    <row r="3" spans="1:9" x14ac:dyDescent="0.25">
      <c r="A3" s="23" t="s">
        <v>24</v>
      </c>
      <c r="B3" s="4"/>
      <c r="C3" s="4"/>
      <c r="D3" s="4"/>
      <c r="E3" s="5"/>
      <c r="F3" s="5"/>
      <c r="G3" s="5"/>
      <c r="H3" s="5"/>
      <c r="I3" s="5"/>
    </row>
    <row r="4" spans="1:9" x14ac:dyDescent="0.25">
      <c r="A4" s="4"/>
      <c r="B4" s="4"/>
      <c r="C4" s="4"/>
      <c r="D4" s="4"/>
      <c r="E4" s="5"/>
      <c r="F4" s="5"/>
      <c r="G4" s="5"/>
      <c r="H4" s="5"/>
      <c r="I4" s="5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9">
        <v>6386</v>
      </c>
      <c r="C7" s="9">
        <v>6012</v>
      </c>
      <c r="D7" s="9">
        <v>6866</v>
      </c>
      <c r="E7" s="9">
        <v>7392</v>
      </c>
      <c r="F7" s="9">
        <v>5681</v>
      </c>
      <c r="G7" s="9">
        <v>5916</v>
      </c>
      <c r="H7" s="9">
        <v>7344</v>
      </c>
      <c r="I7" s="10">
        <v>7224</v>
      </c>
    </row>
    <row r="8" spans="1:9" x14ac:dyDescent="0.25">
      <c r="A8" s="7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25</v>
      </c>
      <c r="B9" s="12">
        <v>5475</v>
      </c>
      <c r="C9" s="12">
        <v>4114</v>
      </c>
      <c r="D9" s="12">
        <v>5187</v>
      </c>
      <c r="E9" s="12">
        <v>5646</v>
      </c>
      <c r="F9" s="12">
        <v>3882</v>
      </c>
      <c r="G9" s="12">
        <v>4153</v>
      </c>
      <c r="H9" s="12">
        <v>5203</v>
      </c>
      <c r="I9" s="12">
        <v>4985</v>
      </c>
    </row>
    <row r="10" spans="1:9" x14ac:dyDescent="0.25">
      <c r="A10" s="7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7" t="s">
        <v>26</v>
      </c>
      <c r="B11" s="12">
        <v>2858</v>
      </c>
      <c r="C11" s="12">
        <v>1675</v>
      </c>
      <c r="D11" s="12">
        <v>3173</v>
      </c>
      <c r="E11" s="12">
        <v>3278</v>
      </c>
      <c r="F11" s="12">
        <v>2800</v>
      </c>
      <c r="G11" s="12">
        <v>3241</v>
      </c>
      <c r="H11" s="12">
        <v>3317</v>
      </c>
      <c r="I11" s="12">
        <v>3527</v>
      </c>
    </row>
    <row r="12" spans="1:9" x14ac:dyDescent="0.25">
      <c r="A12" s="7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3" t="s">
        <v>11</v>
      </c>
      <c r="B13" s="9">
        <f>SUM(B7:B11)</f>
        <v>14719</v>
      </c>
      <c r="C13" s="9">
        <f>SUM(C7:C11)</f>
        <v>11801</v>
      </c>
      <c r="D13" s="9">
        <f t="shared" ref="D13:I13" si="0">SUM(D7:D11)</f>
        <v>15226</v>
      </c>
      <c r="E13" s="9">
        <f t="shared" si="0"/>
        <v>16316</v>
      </c>
      <c r="F13" s="9">
        <f t="shared" si="0"/>
        <v>12363</v>
      </c>
      <c r="G13" s="9">
        <f t="shared" si="0"/>
        <v>13310</v>
      </c>
      <c r="H13" s="9">
        <f t="shared" si="0"/>
        <v>15864</v>
      </c>
      <c r="I13" s="25">
        <f t="shared" si="0"/>
        <v>15736</v>
      </c>
    </row>
    <row r="14" spans="1:9" x14ac:dyDescent="0.25">
      <c r="A14" s="7"/>
      <c r="B14" s="11"/>
      <c r="C14" s="11"/>
      <c r="D14" s="11"/>
      <c r="E14" s="11"/>
      <c r="F14" s="11"/>
      <c r="G14" s="11"/>
      <c r="H14" s="11"/>
      <c r="I14" s="12"/>
    </row>
    <row r="15" spans="1:9" x14ac:dyDescent="0.25">
      <c r="A15" s="7" t="s">
        <v>12</v>
      </c>
      <c r="B15" s="9">
        <v>0</v>
      </c>
      <c r="C15" s="9">
        <v>0</v>
      </c>
      <c r="D15" s="9">
        <v>9955</v>
      </c>
      <c r="E15" s="9">
        <v>12640</v>
      </c>
      <c r="F15" s="9">
        <v>10066</v>
      </c>
      <c r="G15" s="9">
        <v>0</v>
      </c>
      <c r="H15" s="9">
        <v>13230</v>
      </c>
      <c r="I15" s="10">
        <v>8870</v>
      </c>
    </row>
    <row r="16" spans="1:9" x14ac:dyDescent="0.25">
      <c r="A16" s="7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3" t="s">
        <v>13</v>
      </c>
      <c r="B17" s="14">
        <f>SUM(B13,B15)</f>
        <v>14719</v>
      </c>
      <c r="C17" s="14">
        <f t="shared" ref="C17:I17" si="1">SUM(C13,C15)</f>
        <v>11801</v>
      </c>
      <c r="D17" s="14">
        <f t="shared" si="1"/>
        <v>25181</v>
      </c>
      <c r="E17" s="14">
        <f>SUM(E13,E15)</f>
        <v>28956</v>
      </c>
      <c r="F17" s="14">
        <f t="shared" si="1"/>
        <v>22429</v>
      </c>
      <c r="G17" s="14">
        <f t="shared" si="1"/>
        <v>13310</v>
      </c>
      <c r="H17" s="14">
        <f t="shared" si="1"/>
        <v>29094</v>
      </c>
      <c r="I17" s="25">
        <f t="shared" si="1"/>
        <v>24606</v>
      </c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9" t="s">
        <v>14</v>
      </c>
      <c r="B22" s="16"/>
      <c r="C22" s="16"/>
      <c r="D22" s="16"/>
      <c r="E22" s="16"/>
      <c r="F22" s="16"/>
      <c r="G22" s="16"/>
      <c r="H22" s="16"/>
      <c r="I22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5"/>
  <sheetViews>
    <sheetView tabSelected="1" workbookViewId="0">
      <selection activeCell="J7" sqref="J7"/>
    </sheetView>
  </sheetViews>
  <sheetFormatPr defaultRowHeight="15" x14ac:dyDescent="0.25"/>
  <cols>
    <col min="1" max="1" width="74" bestFit="1" customWidth="1"/>
    <col min="2" max="9" width="8.42578125" style="38" bestFit="1" customWidth="1"/>
  </cols>
  <sheetData>
    <row r="1" spans="1:9" x14ac:dyDescent="0.25">
      <c r="A1" s="22" t="s">
        <v>0</v>
      </c>
      <c r="B1" s="26"/>
      <c r="C1" s="26"/>
      <c r="D1" s="26"/>
      <c r="E1" s="27"/>
      <c r="F1" s="27"/>
      <c r="G1" s="27"/>
      <c r="H1" s="27"/>
      <c r="I1" s="27"/>
    </row>
    <row r="2" spans="1:9" x14ac:dyDescent="0.25">
      <c r="A2" s="23" t="s">
        <v>20</v>
      </c>
      <c r="B2" s="26"/>
      <c r="C2" s="26"/>
      <c r="D2" s="26"/>
      <c r="E2" s="27"/>
      <c r="F2" s="27"/>
      <c r="G2" s="27"/>
      <c r="H2" s="27"/>
      <c r="I2" s="27"/>
    </row>
    <row r="3" spans="1:9" x14ac:dyDescent="0.25">
      <c r="A3" s="23" t="s">
        <v>27</v>
      </c>
      <c r="B3" s="26"/>
      <c r="C3" s="26"/>
      <c r="D3" s="26"/>
      <c r="E3" s="27"/>
      <c r="F3" s="27"/>
      <c r="G3" s="27"/>
      <c r="H3" s="27"/>
      <c r="I3" s="27"/>
    </row>
    <row r="4" spans="1:9" x14ac:dyDescent="0.25">
      <c r="A4" s="4"/>
      <c r="B4" s="26"/>
      <c r="C4" s="26"/>
      <c r="D4" s="26"/>
      <c r="E4" s="27"/>
      <c r="F4" s="27"/>
      <c r="G4" s="27"/>
      <c r="H4" s="27"/>
      <c r="I4" s="27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28">
        <v>6546</v>
      </c>
      <c r="C7" s="28">
        <v>6418</v>
      </c>
      <c r="D7" s="28">
        <v>7261</v>
      </c>
      <c r="E7" s="28">
        <v>7780</v>
      </c>
      <c r="F7" s="28">
        <v>6065</v>
      </c>
      <c r="G7" s="28">
        <v>6116</v>
      </c>
      <c r="H7" s="28">
        <v>7754</v>
      </c>
      <c r="I7" s="29">
        <v>7659</v>
      </c>
    </row>
    <row r="8" spans="1:9" x14ac:dyDescent="0.25">
      <c r="A8" s="7"/>
      <c r="B8" s="30"/>
      <c r="C8" s="30"/>
      <c r="D8" s="30"/>
      <c r="E8" s="30"/>
      <c r="F8" s="30"/>
      <c r="G8" s="30"/>
      <c r="H8" s="30"/>
      <c r="I8" s="30"/>
    </row>
    <row r="9" spans="1:9" x14ac:dyDescent="0.25">
      <c r="A9" s="7" t="s">
        <v>25</v>
      </c>
      <c r="B9" s="31">
        <v>5695</v>
      </c>
      <c r="C9" s="31">
        <v>4314</v>
      </c>
      <c r="D9" s="31">
        <v>5337</v>
      </c>
      <c r="E9" s="31">
        <v>5969</v>
      </c>
      <c r="F9" s="31">
        <v>4018</v>
      </c>
      <c r="G9" s="31">
        <v>4320</v>
      </c>
      <c r="H9" s="31">
        <v>5399</v>
      </c>
      <c r="I9" s="31">
        <v>5156</v>
      </c>
    </row>
    <row r="10" spans="1:9" x14ac:dyDescent="0.25">
      <c r="A10" s="7"/>
      <c r="B10" s="31"/>
      <c r="C10" s="31"/>
      <c r="D10" s="31"/>
      <c r="E10" s="31"/>
      <c r="F10" s="31"/>
      <c r="G10" s="31"/>
      <c r="H10" s="31"/>
      <c r="I10" s="31"/>
    </row>
    <row r="11" spans="1:9" x14ac:dyDescent="0.25">
      <c r="A11" s="7" t="s">
        <v>26</v>
      </c>
      <c r="B11" s="31">
        <v>2972</v>
      </c>
      <c r="C11" s="31">
        <v>1740</v>
      </c>
      <c r="D11" s="31">
        <v>3300</v>
      </c>
      <c r="E11" s="31">
        <v>3302</v>
      </c>
      <c r="F11" s="31">
        <v>2884</v>
      </c>
      <c r="G11" s="31">
        <v>3339</v>
      </c>
      <c r="H11" s="31">
        <v>3425</v>
      </c>
      <c r="I11" s="31">
        <v>3747</v>
      </c>
    </row>
    <row r="12" spans="1:9" x14ac:dyDescent="0.25">
      <c r="A12" s="7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13" t="s">
        <v>11</v>
      </c>
      <c r="B13" s="28">
        <f>SUM(B7:B11)</f>
        <v>15213</v>
      </c>
      <c r="C13" s="28">
        <f>SUM(C7:C11)</f>
        <v>12472</v>
      </c>
      <c r="D13" s="28">
        <f t="shared" ref="D13:I13" si="0">SUM(D7:D11)</f>
        <v>15898</v>
      </c>
      <c r="E13" s="28">
        <f t="shared" si="0"/>
        <v>17051</v>
      </c>
      <c r="F13" s="28">
        <f t="shared" si="0"/>
        <v>12967</v>
      </c>
      <c r="G13" s="28">
        <f t="shared" si="0"/>
        <v>13775</v>
      </c>
      <c r="H13" s="28">
        <f t="shared" si="0"/>
        <v>16578</v>
      </c>
      <c r="I13" s="32">
        <f t="shared" si="0"/>
        <v>16562</v>
      </c>
    </row>
    <row r="14" spans="1:9" x14ac:dyDescent="0.25">
      <c r="A14" s="7"/>
      <c r="B14" s="30"/>
      <c r="C14" s="30"/>
      <c r="D14" s="30"/>
      <c r="E14" s="30"/>
      <c r="F14" s="30"/>
      <c r="G14" s="30"/>
      <c r="H14" s="30"/>
      <c r="I14" s="31"/>
    </row>
    <row r="15" spans="1:9" x14ac:dyDescent="0.25">
      <c r="A15" s="7" t="s">
        <v>12</v>
      </c>
      <c r="B15" s="28">
        <v>0</v>
      </c>
      <c r="C15" s="28">
        <v>0</v>
      </c>
      <c r="D15" s="28">
        <v>10353</v>
      </c>
      <c r="E15" s="28">
        <v>13120</v>
      </c>
      <c r="F15" s="28">
        <v>10569</v>
      </c>
      <c r="G15" s="28">
        <v>0</v>
      </c>
      <c r="H15" s="28">
        <v>14268</v>
      </c>
      <c r="I15" s="29">
        <v>8870</v>
      </c>
    </row>
    <row r="16" spans="1:9" x14ac:dyDescent="0.25">
      <c r="A16" s="7"/>
      <c r="B16" s="30"/>
      <c r="C16" s="30"/>
      <c r="D16" s="30"/>
      <c r="E16" s="30"/>
      <c r="F16" s="30"/>
      <c r="G16" s="30"/>
      <c r="H16" s="30"/>
      <c r="I16" s="30"/>
    </row>
    <row r="17" spans="1:9" x14ac:dyDescent="0.25">
      <c r="A17" s="13" t="s">
        <v>13</v>
      </c>
      <c r="B17" s="33">
        <f>SUM(B13,B15)</f>
        <v>15213</v>
      </c>
      <c r="C17" s="33">
        <f t="shared" ref="C17:I17" si="1">SUM(C13,C15)</f>
        <v>12472</v>
      </c>
      <c r="D17" s="33">
        <f t="shared" si="1"/>
        <v>26251</v>
      </c>
      <c r="E17" s="33">
        <f>SUM(E13,E15)</f>
        <v>30171</v>
      </c>
      <c r="F17" s="33">
        <f t="shared" si="1"/>
        <v>23536</v>
      </c>
      <c r="G17" s="33">
        <f t="shared" si="1"/>
        <v>13775</v>
      </c>
      <c r="H17" s="33">
        <f t="shared" si="1"/>
        <v>30846</v>
      </c>
      <c r="I17" s="32">
        <f t="shared" si="1"/>
        <v>25432</v>
      </c>
    </row>
    <row r="18" spans="1:9" x14ac:dyDescent="0.25">
      <c r="A18" s="15"/>
      <c r="B18" s="34"/>
      <c r="C18" s="34"/>
      <c r="D18" s="34"/>
      <c r="E18" s="34"/>
      <c r="F18" s="34"/>
      <c r="G18" s="34"/>
      <c r="H18" s="34"/>
      <c r="I18" s="34"/>
    </row>
    <row r="19" spans="1:9" x14ac:dyDescent="0.25">
      <c r="A19" s="1"/>
      <c r="B19" s="35"/>
      <c r="C19" s="35"/>
      <c r="D19" s="35"/>
      <c r="E19" s="35"/>
      <c r="F19" s="35"/>
      <c r="G19" s="35"/>
      <c r="H19" s="35"/>
      <c r="I19" s="35"/>
    </row>
    <row r="20" spans="1:9" x14ac:dyDescent="0.25">
      <c r="A20" s="3"/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A21" s="39" t="s">
        <v>28</v>
      </c>
      <c r="B21" s="36"/>
      <c r="C21" s="36"/>
      <c r="D21" s="36"/>
      <c r="E21" s="36"/>
      <c r="F21" s="36"/>
      <c r="G21" s="36"/>
      <c r="H21" s="36"/>
      <c r="I21" s="36"/>
    </row>
    <row r="22" spans="1:9" x14ac:dyDescent="0.25">
      <c r="A22" s="39" t="s">
        <v>29</v>
      </c>
      <c r="B22" s="36"/>
      <c r="C22" s="36"/>
      <c r="D22" s="36"/>
      <c r="E22" s="36"/>
      <c r="F22" s="36"/>
      <c r="G22" s="36"/>
      <c r="H22" s="36"/>
      <c r="I22" s="36"/>
    </row>
    <row r="23" spans="1:9" x14ac:dyDescent="0.25">
      <c r="A23" s="39" t="s">
        <v>30</v>
      </c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39"/>
      <c r="B24" s="36"/>
      <c r="C24" s="36"/>
      <c r="D24" s="36"/>
      <c r="E24" s="36"/>
      <c r="F24" s="36"/>
      <c r="G24" s="36"/>
      <c r="H24" s="36"/>
      <c r="I24" s="36"/>
    </row>
    <row r="25" spans="1:9" x14ac:dyDescent="0.25">
      <c r="A25" s="19" t="s">
        <v>14</v>
      </c>
      <c r="B25" s="37"/>
      <c r="C25" s="37"/>
      <c r="D25" s="37"/>
      <c r="E25" s="37"/>
      <c r="F25" s="37"/>
      <c r="G25" s="37"/>
      <c r="H25" s="37"/>
      <c r="I25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32"/>
  <sheetViews>
    <sheetView topLeftCell="A3" zoomScaleNormal="100" workbookViewId="0">
      <selection activeCell="A7" sqref="A7"/>
    </sheetView>
  </sheetViews>
  <sheetFormatPr defaultColWidth="12.42578125" defaultRowHeight="15" x14ac:dyDescent="0.2"/>
  <cols>
    <col min="1" max="1" width="71.5703125" style="40" customWidth="1"/>
    <col min="2" max="9" width="12.42578125" style="40" customWidth="1"/>
    <col min="10" max="10" width="2.140625" style="40" customWidth="1"/>
    <col min="11" max="256" width="12.42578125" style="40"/>
    <col min="257" max="257" width="71.5703125" style="40" customWidth="1"/>
    <col min="258" max="265" width="12.42578125" style="40" customWidth="1"/>
    <col min="266" max="266" width="2.140625" style="40" customWidth="1"/>
    <col min="267" max="512" width="12.42578125" style="40"/>
    <col min="513" max="513" width="71.5703125" style="40" customWidth="1"/>
    <col min="514" max="521" width="12.42578125" style="40" customWidth="1"/>
    <col min="522" max="522" width="2.140625" style="40" customWidth="1"/>
    <col min="523" max="768" width="12.42578125" style="40"/>
    <col min="769" max="769" width="71.5703125" style="40" customWidth="1"/>
    <col min="770" max="777" width="12.42578125" style="40" customWidth="1"/>
    <col min="778" max="778" width="2.140625" style="40" customWidth="1"/>
    <col min="779" max="1024" width="12.42578125" style="40"/>
    <col min="1025" max="1025" width="71.5703125" style="40" customWidth="1"/>
    <col min="1026" max="1033" width="12.42578125" style="40" customWidth="1"/>
    <col min="1034" max="1034" width="2.140625" style="40" customWidth="1"/>
    <col min="1035" max="1280" width="12.42578125" style="40"/>
    <col min="1281" max="1281" width="71.5703125" style="40" customWidth="1"/>
    <col min="1282" max="1289" width="12.42578125" style="40" customWidth="1"/>
    <col min="1290" max="1290" width="2.140625" style="40" customWidth="1"/>
    <col min="1291" max="1536" width="12.42578125" style="40"/>
    <col min="1537" max="1537" width="71.5703125" style="40" customWidth="1"/>
    <col min="1538" max="1545" width="12.42578125" style="40" customWidth="1"/>
    <col min="1546" max="1546" width="2.140625" style="40" customWidth="1"/>
    <col min="1547" max="1792" width="12.42578125" style="40"/>
    <col min="1793" max="1793" width="71.5703125" style="40" customWidth="1"/>
    <col min="1794" max="1801" width="12.42578125" style="40" customWidth="1"/>
    <col min="1802" max="1802" width="2.140625" style="40" customWidth="1"/>
    <col min="1803" max="2048" width="12.42578125" style="40"/>
    <col min="2049" max="2049" width="71.5703125" style="40" customWidth="1"/>
    <col min="2050" max="2057" width="12.42578125" style="40" customWidth="1"/>
    <col min="2058" max="2058" width="2.140625" style="40" customWidth="1"/>
    <col min="2059" max="2304" width="12.42578125" style="40"/>
    <col min="2305" max="2305" width="71.5703125" style="40" customWidth="1"/>
    <col min="2306" max="2313" width="12.42578125" style="40" customWidth="1"/>
    <col min="2314" max="2314" width="2.140625" style="40" customWidth="1"/>
    <col min="2315" max="2560" width="12.42578125" style="40"/>
    <col min="2561" max="2561" width="71.5703125" style="40" customWidth="1"/>
    <col min="2562" max="2569" width="12.42578125" style="40" customWidth="1"/>
    <col min="2570" max="2570" width="2.140625" style="40" customWidth="1"/>
    <col min="2571" max="2816" width="12.42578125" style="40"/>
    <col min="2817" max="2817" width="71.5703125" style="40" customWidth="1"/>
    <col min="2818" max="2825" width="12.42578125" style="40" customWidth="1"/>
    <col min="2826" max="2826" width="2.140625" style="40" customWidth="1"/>
    <col min="2827" max="3072" width="12.42578125" style="40"/>
    <col min="3073" max="3073" width="71.5703125" style="40" customWidth="1"/>
    <col min="3074" max="3081" width="12.42578125" style="40" customWidth="1"/>
    <col min="3082" max="3082" width="2.140625" style="40" customWidth="1"/>
    <col min="3083" max="3328" width="12.42578125" style="40"/>
    <col min="3329" max="3329" width="71.5703125" style="40" customWidth="1"/>
    <col min="3330" max="3337" width="12.42578125" style="40" customWidth="1"/>
    <col min="3338" max="3338" width="2.140625" style="40" customWidth="1"/>
    <col min="3339" max="3584" width="12.42578125" style="40"/>
    <col min="3585" max="3585" width="71.5703125" style="40" customWidth="1"/>
    <col min="3586" max="3593" width="12.42578125" style="40" customWidth="1"/>
    <col min="3594" max="3594" width="2.140625" style="40" customWidth="1"/>
    <col min="3595" max="3840" width="12.42578125" style="40"/>
    <col min="3841" max="3841" width="71.5703125" style="40" customWidth="1"/>
    <col min="3842" max="3849" width="12.42578125" style="40" customWidth="1"/>
    <col min="3850" max="3850" width="2.140625" style="40" customWidth="1"/>
    <col min="3851" max="4096" width="12.42578125" style="40"/>
    <col min="4097" max="4097" width="71.5703125" style="40" customWidth="1"/>
    <col min="4098" max="4105" width="12.42578125" style="40" customWidth="1"/>
    <col min="4106" max="4106" width="2.140625" style="40" customWidth="1"/>
    <col min="4107" max="4352" width="12.42578125" style="40"/>
    <col min="4353" max="4353" width="71.5703125" style="40" customWidth="1"/>
    <col min="4354" max="4361" width="12.42578125" style="40" customWidth="1"/>
    <col min="4362" max="4362" width="2.140625" style="40" customWidth="1"/>
    <col min="4363" max="4608" width="12.42578125" style="40"/>
    <col min="4609" max="4609" width="71.5703125" style="40" customWidth="1"/>
    <col min="4610" max="4617" width="12.42578125" style="40" customWidth="1"/>
    <col min="4618" max="4618" width="2.140625" style="40" customWidth="1"/>
    <col min="4619" max="4864" width="12.42578125" style="40"/>
    <col min="4865" max="4865" width="71.5703125" style="40" customWidth="1"/>
    <col min="4866" max="4873" width="12.42578125" style="40" customWidth="1"/>
    <col min="4874" max="4874" width="2.140625" style="40" customWidth="1"/>
    <col min="4875" max="5120" width="12.42578125" style="40"/>
    <col min="5121" max="5121" width="71.5703125" style="40" customWidth="1"/>
    <col min="5122" max="5129" width="12.42578125" style="40" customWidth="1"/>
    <col min="5130" max="5130" width="2.140625" style="40" customWidth="1"/>
    <col min="5131" max="5376" width="12.42578125" style="40"/>
    <col min="5377" max="5377" width="71.5703125" style="40" customWidth="1"/>
    <col min="5378" max="5385" width="12.42578125" style="40" customWidth="1"/>
    <col min="5386" max="5386" width="2.140625" style="40" customWidth="1"/>
    <col min="5387" max="5632" width="12.42578125" style="40"/>
    <col min="5633" max="5633" width="71.5703125" style="40" customWidth="1"/>
    <col min="5634" max="5641" width="12.42578125" style="40" customWidth="1"/>
    <col min="5642" max="5642" width="2.140625" style="40" customWidth="1"/>
    <col min="5643" max="5888" width="12.42578125" style="40"/>
    <col min="5889" max="5889" width="71.5703125" style="40" customWidth="1"/>
    <col min="5890" max="5897" width="12.42578125" style="40" customWidth="1"/>
    <col min="5898" max="5898" width="2.140625" style="40" customWidth="1"/>
    <col min="5899" max="6144" width="12.42578125" style="40"/>
    <col min="6145" max="6145" width="71.5703125" style="40" customWidth="1"/>
    <col min="6146" max="6153" width="12.42578125" style="40" customWidth="1"/>
    <col min="6154" max="6154" width="2.140625" style="40" customWidth="1"/>
    <col min="6155" max="6400" width="12.42578125" style="40"/>
    <col min="6401" max="6401" width="71.5703125" style="40" customWidth="1"/>
    <col min="6402" max="6409" width="12.42578125" style="40" customWidth="1"/>
    <col min="6410" max="6410" width="2.140625" style="40" customWidth="1"/>
    <col min="6411" max="6656" width="12.42578125" style="40"/>
    <col min="6657" max="6657" width="71.5703125" style="40" customWidth="1"/>
    <col min="6658" max="6665" width="12.42578125" style="40" customWidth="1"/>
    <col min="6666" max="6666" width="2.140625" style="40" customWidth="1"/>
    <col min="6667" max="6912" width="12.42578125" style="40"/>
    <col min="6913" max="6913" width="71.5703125" style="40" customWidth="1"/>
    <col min="6914" max="6921" width="12.42578125" style="40" customWidth="1"/>
    <col min="6922" max="6922" width="2.140625" style="40" customWidth="1"/>
    <col min="6923" max="7168" width="12.42578125" style="40"/>
    <col min="7169" max="7169" width="71.5703125" style="40" customWidth="1"/>
    <col min="7170" max="7177" width="12.42578125" style="40" customWidth="1"/>
    <col min="7178" max="7178" width="2.140625" style="40" customWidth="1"/>
    <col min="7179" max="7424" width="12.42578125" style="40"/>
    <col min="7425" max="7425" width="71.5703125" style="40" customWidth="1"/>
    <col min="7426" max="7433" width="12.42578125" style="40" customWidth="1"/>
    <col min="7434" max="7434" width="2.140625" style="40" customWidth="1"/>
    <col min="7435" max="7680" width="12.42578125" style="40"/>
    <col min="7681" max="7681" width="71.5703125" style="40" customWidth="1"/>
    <col min="7682" max="7689" width="12.42578125" style="40" customWidth="1"/>
    <col min="7690" max="7690" width="2.140625" style="40" customWidth="1"/>
    <col min="7691" max="7936" width="12.42578125" style="40"/>
    <col min="7937" max="7937" width="71.5703125" style="40" customWidth="1"/>
    <col min="7938" max="7945" width="12.42578125" style="40" customWidth="1"/>
    <col min="7946" max="7946" width="2.140625" style="40" customWidth="1"/>
    <col min="7947" max="8192" width="12.42578125" style="40"/>
    <col min="8193" max="8193" width="71.5703125" style="40" customWidth="1"/>
    <col min="8194" max="8201" width="12.42578125" style="40" customWidth="1"/>
    <col min="8202" max="8202" width="2.140625" style="40" customWidth="1"/>
    <col min="8203" max="8448" width="12.42578125" style="40"/>
    <col min="8449" max="8449" width="71.5703125" style="40" customWidth="1"/>
    <col min="8450" max="8457" width="12.42578125" style="40" customWidth="1"/>
    <col min="8458" max="8458" width="2.140625" style="40" customWidth="1"/>
    <col min="8459" max="8704" width="12.42578125" style="40"/>
    <col min="8705" max="8705" width="71.5703125" style="40" customWidth="1"/>
    <col min="8706" max="8713" width="12.42578125" style="40" customWidth="1"/>
    <col min="8714" max="8714" width="2.140625" style="40" customWidth="1"/>
    <col min="8715" max="8960" width="12.42578125" style="40"/>
    <col min="8961" max="8961" width="71.5703125" style="40" customWidth="1"/>
    <col min="8962" max="8969" width="12.42578125" style="40" customWidth="1"/>
    <col min="8970" max="8970" width="2.140625" style="40" customWidth="1"/>
    <col min="8971" max="9216" width="12.42578125" style="40"/>
    <col min="9217" max="9217" width="71.5703125" style="40" customWidth="1"/>
    <col min="9218" max="9225" width="12.42578125" style="40" customWidth="1"/>
    <col min="9226" max="9226" width="2.140625" style="40" customWidth="1"/>
    <col min="9227" max="9472" width="12.42578125" style="40"/>
    <col min="9473" max="9473" width="71.5703125" style="40" customWidth="1"/>
    <col min="9474" max="9481" width="12.42578125" style="40" customWidth="1"/>
    <col min="9482" max="9482" width="2.140625" style="40" customWidth="1"/>
    <col min="9483" max="9728" width="12.42578125" style="40"/>
    <col min="9729" max="9729" width="71.5703125" style="40" customWidth="1"/>
    <col min="9730" max="9737" width="12.42578125" style="40" customWidth="1"/>
    <col min="9738" max="9738" width="2.140625" style="40" customWidth="1"/>
    <col min="9739" max="9984" width="12.42578125" style="40"/>
    <col min="9985" max="9985" width="71.5703125" style="40" customWidth="1"/>
    <col min="9986" max="9993" width="12.42578125" style="40" customWidth="1"/>
    <col min="9994" max="9994" width="2.140625" style="40" customWidth="1"/>
    <col min="9995" max="10240" width="12.42578125" style="40"/>
    <col min="10241" max="10241" width="71.5703125" style="40" customWidth="1"/>
    <col min="10242" max="10249" width="12.42578125" style="40" customWidth="1"/>
    <col min="10250" max="10250" width="2.140625" style="40" customWidth="1"/>
    <col min="10251" max="10496" width="12.42578125" style="40"/>
    <col min="10497" max="10497" width="71.5703125" style="40" customWidth="1"/>
    <col min="10498" max="10505" width="12.42578125" style="40" customWidth="1"/>
    <col min="10506" max="10506" width="2.140625" style="40" customWidth="1"/>
    <col min="10507" max="10752" width="12.42578125" style="40"/>
    <col min="10753" max="10753" width="71.5703125" style="40" customWidth="1"/>
    <col min="10754" max="10761" width="12.42578125" style="40" customWidth="1"/>
    <col min="10762" max="10762" width="2.140625" style="40" customWidth="1"/>
    <col min="10763" max="11008" width="12.42578125" style="40"/>
    <col min="11009" max="11009" width="71.5703125" style="40" customWidth="1"/>
    <col min="11010" max="11017" width="12.42578125" style="40" customWidth="1"/>
    <col min="11018" max="11018" width="2.140625" style="40" customWidth="1"/>
    <col min="11019" max="11264" width="12.42578125" style="40"/>
    <col min="11265" max="11265" width="71.5703125" style="40" customWidth="1"/>
    <col min="11266" max="11273" width="12.42578125" style="40" customWidth="1"/>
    <col min="11274" max="11274" width="2.140625" style="40" customWidth="1"/>
    <col min="11275" max="11520" width="12.42578125" style="40"/>
    <col min="11521" max="11521" width="71.5703125" style="40" customWidth="1"/>
    <col min="11522" max="11529" width="12.42578125" style="40" customWidth="1"/>
    <col min="11530" max="11530" width="2.140625" style="40" customWidth="1"/>
    <col min="11531" max="11776" width="12.42578125" style="40"/>
    <col min="11777" max="11777" width="71.5703125" style="40" customWidth="1"/>
    <col min="11778" max="11785" width="12.42578125" style="40" customWidth="1"/>
    <col min="11786" max="11786" width="2.140625" style="40" customWidth="1"/>
    <col min="11787" max="12032" width="12.42578125" style="40"/>
    <col min="12033" max="12033" width="71.5703125" style="40" customWidth="1"/>
    <col min="12034" max="12041" width="12.42578125" style="40" customWidth="1"/>
    <col min="12042" max="12042" width="2.140625" style="40" customWidth="1"/>
    <col min="12043" max="12288" width="12.42578125" style="40"/>
    <col min="12289" max="12289" width="71.5703125" style="40" customWidth="1"/>
    <col min="12290" max="12297" width="12.42578125" style="40" customWidth="1"/>
    <col min="12298" max="12298" width="2.140625" style="40" customWidth="1"/>
    <col min="12299" max="12544" width="12.42578125" style="40"/>
    <col min="12545" max="12545" width="71.5703125" style="40" customWidth="1"/>
    <col min="12546" max="12553" width="12.42578125" style="40" customWidth="1"/>
    <col min="12554" max="12554" width="2.140625" style="40" customWidth="1"/>
    <col min="12555" max="12800" width="12.42578125" style="40"/>
    <col min="12801" max="12801" width="71.5703125" style="40" customWidth="1"/>
    <col min="12802" max="12809" width="12.42578125" style="40" customWidth="1"/>
    <col min="12810" max="12810" width="2.140625" style="40" customWidth="1"/>
    <col min="12811" max="13056" width="12.42578125" style="40"/>
    <col min="13057" max="13057" width="71.5703125" style="40" customWidth="1"/>
    <col min="13058" max="13065" width="12.42578125" style="40" customWidth="1"/>
    <col min="13066" max="13066" width="2.140625" style="40" customWidth="1"/>
    <col min="13067" max="13312" width="12.42578125" style="40"/>
    <col min="13313" max="13313" width="71.5703125" style="40" customWidth="1"/>
    <col min="13314" max="13321" width="12.42578125" style="40" customWidth="1"/>
    <col min="13322" max="13322" width="2.140625" style="40" customWidth="1"/>
    <col min="13323" max="13568" width="12.42578125" style="40"/>
    <col min="13569" max="13569" width="71.5703125" style="40" customWidth="1"/>
    <col min="13570" max="13577" width="12.42578125" style="40" customWidth="1"/>
    <col min="13578" max="13578" width="2.140625" style="40" customWidth="1"/>
    <col min="13579" max="13824" width="12.42578125" style="40"/>
    <col min="13825" max="13825" width="71.5703125" style="40" customWidth="1"/>
    <col min="13826" max="13833" width="12.42578125" style="40" customWidth="1"/>
    <col min="13834" max="13834" width="2.140625" style="40" customWidth="1"/>
    <col min="13835" max="14080" width="12.42578125" style="40"/>
    <col min="14081" max="14081" width="71.5703125" style="40" customWidth="1"/>
    <col min="14082" max="14089" width="12.42578125" style="40" customWidth="1"/>
    <col min="14090" max="14090" width="2.140625" style="40" customWidth="1"/>
    <col min="14091" max="14336" width="12.42578125" style="40"/>
    <col min="14337" max="14337" width="71.5703125" style="40" customWidth="1"/>
    <col min="14338" max="14345" width="12.42578125" style="40" customWidth="1"/>
    <col min="14346" max="14346" width="2.140625" style="40" customWidth="1"/>
    <col min="14347" max="14592" width="12.42578125" style="40"/>
    <col min="14593" max="14593" width="71.5703125" style="40" customWidth="1"/>
    <col min="14594" max="14601" width="12.42578125" style="40" customWidth="1"/>
    <col min="14602" max="14602" width="2.140625" style="40" customWidth="1"/>
    <col min="14603" max="14848" width="12.42578125" style="40"/>
    <col min="14849" max="14849" width="71.5703125" style="40" customWidth="1"/>
    <col min="14850" max="14857" width="12.42578125" style="40" customWidth="1"/>
    <col min="14858" max="14858" width="2.140625" style="40" customWidth="1"/>
    <col min="14859" max="15104" width="12.42578125" style="40"/>
    <col min="15105" max="15105" width="71.5703125" style="40" customWidth="1"/>
    <col min="15106" max="15113" width="12.42578125" style="40" customWidth="1"/>
    <col min="15114" max="15114" width="2.140625" style="40" customWidth="1"/>
    <col min="15115" max="15360" width="12.42578125" style="40"/>
    <col min="15361" max="15361" width="71.5703125" style="40" customWidth="1"/>
    <col min="15362" max="15369" width="12.42578125" style="40" customWidth="1"/>
    <col min="15370" max="15370" width="2.140625" style="40" customWidth="1"/>
    <col min="15371" max="15616" width="12.42578125" style="40"/>
    <col min="15617" max="15617" width="71.5703125" style="40" customWidth="1"/>
    <col min="15618" max="15625" width="12.42578125" style="40" customWidth="1"/>
    <col min="15626" max="15626" width="2.140625" style="40" customWidth="1"/>
    <col min="15627" max="15872" width="12.42578125" style="40"/>
    <col min="15873" max="15873" width="71.5703125" style="40" customWidth="1"/>
    <col min="15874" max="15881" width="12.42578125" style="40" customWidth="1"/>
    <col min="15882" max="15882" width="2.140625" style="40" customWidth="1"/>
    <col min="15883" max="16128" width="12.42578125" style="40"/>
    <col min="16129" max="16129" width="71.5703125" style="40" customWidth="1"/>
    <col min="16130" max="16137" width="12.42578125" style="40" customWidth="1"/>
    <col min="16138" max="16138" width="2.140625" style="40" customWidth="1"/>
    <col min="16139" max="16384" width="12.42578125" style="40"/>
  </cols>
  <sheetData>
    <row r="1" spans="1:10" ht="18" x14ac:dyDescent="0.25">
      <c r="H1" s="41"/>
    </row>
    <row r="2" spans="1:10" ht="23.25" x14ac:dyDescent="0.35">
      <c r="A2" s="42" t="s">
        <v>0</v>
      </c>
      <c r="B2" s="43"/>
      <c r="C2" s="43"/>
      <c r="D2" s="43"/>
      <c r="E2" s="44"/>
      <c r="F2" s="44"/>
      <c r="G2" s="44"/>
      <c r="H2" s="44"/>
      <c r="I2" s="44"/>
    </row>
    <row r="3" spans="1:10" ht="23.25" x14ac:dyDescent="0.35">
      <c r="A3" s="42" t="s">
        <v>31</v>
      </c>
      <c r="B3" s="45"/>
      <c r="C3" s="45"/>
      <c r="D3" s="45"/>
      <c r="E3" s="44"/>
      <c r="F3" s="44"/>
      <c r="G3" s="44"/>
      <c r="H3" s="44"/>
      <c r="I3" s="44"/>
    </row>
    <row r="4" spans="1:10" ht="23.25" x14ac:dyDescent="0.35">
      <c r="A4" s="42" t="s">
        <v>32</v>
      </c>
      <c r="B4" s="45"/>
      <c r="C4" s="45"/>
      <c r="D4" s="45"/>
      <c r="E4" s="44"/>
      <c r="F4" s="44"/>
      <c r="G4" s="44"/>
      <c r="H4" s="44"/>
      <c r="I4" s="44"/>
    </row>
    <row r="5" spans="1:10" ht="15.75" x14ac:dyDescent="0.25">
      <c r="A5" s="45"/>
      <c r="B5" s="45"/>
      <c r="C5" s="45"/>
      <c r="D5" s="45"/>
      <c r="E5" s="44"/>
      <c r="F5" s="44"/>
      <c r="G5" s="44"/>
      <c r="H5" s="44"/>
      <c r="I5" s="44"/>
    </row>
    <row r="7" spans="1:10" ht="16.5" thickBot="1" x14ac:dyDescent="0.3">
      <c r="A7" s="46"/>
      <c r="C7" s="46"/>
      <c r="D7" s="46"/>
    </row>
    <row r="8" spans="1:10" ht="21" thickBot="1" x14ac:dyDescent="0.35">
      <c r="B8" s="47" t="s">
        <v>1</v>
      </c>
      <c r="C8" s="48" t="s">
        <v>2</v>
      </c>
      <c r="D8" s="48" t="s">
        <v>3</v>
      </c>
      <c r="E8" s="48" t="s">
        <v>4</v>
      </c>
      <c r="F8" s="48" t="s">
        <v>5</v>
      </c>
      <c r="G8" s="48" t="s">
        <v>6</v>
      </c>
      <c r="H8" s="48" t="s">
        <v>7</v>
      </c>
      <c r="I8" s="49" t="s">
        <v>8</v>
      </c>
      <c r="J8" s="50"/>
    </row>
    <row r="9" spans="1:10" ht="15.75" x14ac:dyDescent="0.25">
      <c r="A9" s="51"/>
      <c r="B9" s="52"/>
      <c r="C9" s="52"/>
      <c r="D9" s="52"/>
      <c r="E9" s="52"/>
      <c r="F9" s="52"/>
      <c r="G9" s="52"/>
      <c r="H9" s="52"/>
      <c r="I9" s="52"/>
      <c r="J9" s="50"/>
    </row>
    <row r="10" spans="1:10" ht="15.75" x14ac:dyDescent="0.25">
      <c r="A10" s="53" t="s">
        <v>9</v>
      </c>
      <c r="B10" s="54">
        <v>4323</v>
      </c>
      <c r="C10" s="54">
        <v>4248</v>
      </c>
      <c r="D10" s="54">
        <v>4477</v>
      </c>
      <c r="E10" s="54">
        <v>4978</v>
      </c>
      <c r="F10" s="54">
        <v>4209</v>
      </c>
      <c r="G10" s="54">
        <v>4417</v>
      </c>
      <c r="H10" s="54">
        <v>4934</v>
      </c>
      <c r="I10" s="55">
        <v>4915</v>
      </c>
      <c r="J10" s="50"/>
    </row>
    <row r="11" spans="1:10" ht="15.75" x14ac:dyDescent="0.25">
      <c r="A11" s="53"/>
      <c r="B11" s="56"/>
      <c r="C11" s="56"/>
      <c r="D11" s="56"/>
      <c r="E11" s="56"/>
      <c r="F11" s="56"/>
      <c r="G11" s="56"/>
      <c r="H11" s="56"/>
      <c r="I11" s="56"/>
      <c r="J11" s="50"/>
    </row>
    <row r="12" spans="1:10" ht="15.75" x14ac:dyDescent="0.25">
      <c r="A12" s="53" t="s">
        <v>10</v>
      </c>
      <c r="B12" s="57">
        <v>2807</v>
      </c>
      <c r="C12" s="57">
        <v>2916</v>
      </c>
      <c r="D12" s="57">
        <v>3368</v>
      </c>
      <c r="E12" s="57">
        <v>3854</v>
      </c>
      <c r="F12" s="57">
        <v>2860</v>
      </c>
      <c r="G12" s="57">
        <v>2487</v>
      </c>
      <c r="H12" s="57">
        <v>3348</v>
      </c>
      <c r="I12" s="57">
        <v>2924</v>
      </c>
      <c r="J12" s="50"/>
    </row>
    <row r="13" spans="1:10" ht="15.75" x14ac:dyDescent="0.25">
      <c r="A13" s="53"/>
      <c r="B13" s="57"/>
      <c r="C13" s="57"/>
      <c r="D13" s="57"/>
      <c r="E13" s="57"/>
      <c r="F13" s="57"/>
      <c r="G13" s="57"/>
      <c r="H13" s="57"/>
      <c r="I13" s="57"/>
      <c r="J13" s="50"/>
    </row>
    <row r="14" spans="1:10" ht="15.75" x14ac:dyDescent="0.25">
      <c r="A14" s="53" t="s">
        <v>33</v>
      </c>
      <c r="B14" s="57">
        <v>2072</v>
      </c>
      <c r="C14" s="57">
        <v>2250</v>
      </c>
      <c r="D14" s="57">
        <v>2200</v>
      </c>
      <c r="E14" s="57">
        <v>1998</v>
      </c>
      <c r="F14" s="57">
        <v>1959</v>
      </c>
      <c r="G14" s="57">
        <v>2055</v>
      </c>
      <c r="H14" s="57">
        <v>2098</v>
      </c>
      <c r="I14" s="57">
        <v>2110</v>
      </c>
      <c r="J14" s="50"/>
    </row>
    <row r="15" spans="1:10" ht="15.75" x14ac:dyDescent="0.25">
      <c r="A15" s="53"/>
      <c r="B15" s="57"/>
      <c r="C15" s="57"/>
      <c r="D15" s="57"/>
      <c r="E15" s="57"/>
      <c r="F15" s="57"/>
      <c r="G15" s="57"/>
      <c r="H15" s="57"/>
      <c r="I15" s="57"/>
      <c r="J15" s="50"/>
    </row>
    <row r="16" spans="1:10" ht="15.75" x14ac:dyDescent="0.25">
      <c r="A16" s="58" t="s">
        <v>11</v>
      </c>
      <c r="B16" s="54">
        <f t="shared" ref="B16:I16" si="0">SUM(B10:B14)</f>
        <v>9202</v>
      </c>
      <c r="C16" s="54">
        <f t="shared" si="0"/>
        <v>9414</v>
      </c>
      <c r="D16" s="54">
        <f t="shared" si="0"/>
        <v>10045</v>
      </c>
      <c r="E16" s="54">
        <f t="shared" si="0"/>
        <v>10830</v>
      </c>
      <c r="F16" s="54">
        <f t="shared" si="0"/>
        <v>9028</v>
      </c>
      <c r="G16" s="54">
        <f t="shared" si="0"/>
        <v>8959</v>
      </c>
      <c r="H16" s="54">
        <f t="shared" si="0"/>
        <v>10380</v>
      </c>
      <c r="I16" s="55">
        <f t="shared" si="0"/>
        <v>9949</v>
      </c>
      <c r="J16" s="50"/>
    </row>
    <row r="17" spans="1:10" ht="15.75" x14ac:dyDescent="0.25">
      <c r="A17" s="53"/>
      <c r="B17" s="56"/>
      <c r="C17" s="56"/>
      <c r="D17" s="56"/>
      <c r="E17" s="56"/>
      <c r="F17" s="56"/>
      <c r="G17" s="56"/>
      <c r="H17" s="56"/>
      <c r="I17" s="56"/>
      <c r="J17" s="50"/>
    </row>
    <row r="18" spans="1:10" ht="15.75" x14ac:dyDescent="0.25">
      <c r="A18" s="53" t="s">
        <v>12</v>
      </c>
      <c r="B18" s="54">
        <f>9809-4323</f>
        <v>5486</v>
      </c>
      <c r="C18" s="54">
        <f>10259-4248</f>
        <v>6011</v>
      </c>
      <c r="D18" s="54">
        <f>10072-4477</f>
        <v>5595</v>
      </c>
      <c r="E18" s="54">
        <f>11469-4978</f>
        <v>6491</v>
      </c>
      <c r="F18" s="54">
        <f>10723-4209</f>
        <v>6514</v>
      </c>
      <c r="G18" s="54">
        <f>10198-4417</f>
        <v>5781</v>
      </c>
      <c r="H18" s="54">
        <f>11438-4934</f>
        <v>6504</v>
      </c>
      <c r="I18" s="55">
        <f>11693-4915</f>
        <v>6778</v>
      </c>
      <c r="J18" s="50"/>
    </row>
    <row r="19" spans="1:10" ht="15.75" x14ac:dyDescent="0.25">
      <c r="A19" s="53"/>
      <c r="B19" s="56"/>
      <c r="C19" s="56"/>
      <c r="D19" s="56"/>
      <c r="E19" s="56"/>
      <c r="F19" s="56"/>
      <c r="G19" s="56"/>
      <c r="H19" s="56"/>
      <c r="I19" s="56"/>
      <c r="J19" s="50"/>
    </row>
    <row r="20" spans="1:10" ht="15.75" x14ac:dyDescent="0.25">
      <c r="A20" s="58" t="s">
        <v>13</v>
      </c>
      <c r="B20" s="59">
        <f>+B16+B18</f>
        <v>14688</v>
      </c>
      <c r="C20" s="59">
        <f t="shared" ref="C20:I20" si="1">+C16+C18</f>
        <v>15425</v>
      </c>
      <c r="D20" s="59">
        <f t="shared" si="1"/>
        <v>15640</v>
      </c>
      <c r="E20" s="59">
        <f t="shared" si="1"/>
        <v>17321</v>
      </c>
      <c r="F20" s="59">
        <f t="shared" si="1"/>
        <v>15542</v>
      </c>
      <c r="G20" s="59">
        <f t="shared" si="1"/>
        <v>14740</v>
      </c>
      <c r="H20" s="59">
        <f t="shared" si="1"/>
        <v>16884</v>
      </c>
      <c r="I20" s="59">
        <f t="shared" si="1"/>
        <v>16727</v>
      </c>
      <c r="J20" s="50"/>
    </row>
    <row r="21" spans="1:10" x14ac:dyDescent="0.2">
      <c r="A21" s="60"/>
      <c r="B21" s="60"/>
      <c r="C21" s="60"/>
      <c r="D21" s="60"/>
      <c r="E21" s="60"/>
      <c r="F21" s="60"/>
      <c r="G21" s="60"/>
      <c r="H21" s="60"/>
      <c r="I21" s="60"/>
    </row>
    <row r="23" spans="1:10" x14ac:dyDescent="0.2">
      <c r="A23" s="61" t="s">
        <v>34</v>
      </c>
    </row>
    <row r="24" spans="1:10" x14ac:dyDescent="0.2">
      <c r="A24" s="61"/>
    </row>
    <row r="25" spans="1:10" x14ac:dyDescent="0.2">
      <c r="A25" s="61"/>
    </row>
    <row r="26" spans="1:10" x14ac:dyDescent="0.2">
      <c r="A26" s="53" t="s">
        <v>14</v>
      </c>
      <c r="B26" s="62"/>
      <c r="C26" s="62"/>
      <c r="D26" s="62"/>
      <c r="E26" s="62"/>
      <c r="F26" s="62"/>
      <c r="G26" s="62"/>
      <c r="H26" s="62"/>
      <c r="I26" s="62"/>
    </row>
    <row r="27" spans="1:10" x14ac:dyDescent="0.2">
      <c r="A27" s="63"/>
      <c r="B27" s="62"/>
      <c r="C27" s="64"/>
      <c r="D27" s="64"/>
      <c r="E27" s="62"/>
      <c r="F27" s="62"/>
      <c r="G27" s="62"/>
      <c r="H27" s="62"/>
      <c r="I27" s="62"/>
    </row>
    <row r="28" spans="1:10" x14ac:dyDescent="0.2">
      <c r="B28" s="64"/>
      <c r="C28" s="64"/>
      <c r="D28" s="64"/>
      <c r="E28" s="64"/>
      <c r="F28" s="64"/>
      <c r="G28" s="64"/>
      <c r="H28" s="64"/>
      <c r="I28" s="64"/>
    </row>
    <row r="29" spans="1:10" x14ac:dyDescent="0.2">
      <c r="B29" s="64"/>
      <c r="C29" s="64"/>
      <c r="D29" s="64"/>
      <c r="E29" s="64"/>
      <c r="F29" s="64"/>
      <c r="G29" s="64"/>
      <c r="H29" s="64"/>
      <c r="I29" s="64"/>
    </row>
    <row r="30" spans="1:10" x14ac:dyDescent="0.2">
      <c r="B30" s="64"/>
      <c r="C30" s="64"/>
      <c r="D30" s="64"/>
      <c r="E30" s="64"/>
      <c r="F30" s="64"/>
      <c r="G30" s="64"/>
      <c r="H30" s="64"/>
      <c r="I30" s="64"/>
    </row>
    <row r="31" spans="1:10" x14ac:dyDescent="0.2">
      <c r="B31" s="64"/>
      <c r="C31" s="64"/>
      <c r="D31" s="64"/>
      <c r="E31" s="64"/>
      <c r="F31" s="64"/>
      <c r="G31" s="64"/>
      <c r="H31" s="64"/>
      <c r="I31" s="64"/>
    </row>
    <row r="32" spans="1:10" x14ac:dyDescent="0.2">
      <c r="B32" s="64"/>
      <c r="C32" s="64"/>
      <c r="D32" s="64"/>
      <c r="E32" s="64"/>
      <c r="F32" s="64"/>
      <c r="G32" s="64"/>
      <c r="H32" s="64"/>
      <c r="I32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28"/>
  <sheetViews>
    <sheetView workbookViewId="0">
      <selection activeCell="A8" sqref="A8"/>
    </sheetView>
  </sheetViews>
  <sheetFormatPr defaultRowHeight="15" x14ac:dyDescent="0.25"/>
  <cols>
    <col min="1" max="1" width="74" style="1" bestFit="1" customWidth="1"/>
    <col min="2" max="9" width="8.42578125" style="1" bestFit="1" customWidth="1"/>
    <col min="10" max="16384" width="9.140625" style="1"/>
  </cols>
  <sheetData>
    <row r="1" spans="1:10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  <c r="J1" s="2"/>
    </row>
    <row r="2" spans="1:10" x14ac:dyDescent="0.25">
      <c r="A2" s="23" t="s">
        <v>20</v>
      </c>
      <c r="B2" s="5"/>
      <c r="C2" s="5"/>
      <c r="D2" s="5"/>
      <c r="E2" s="5"/>
      <c r="F2" s="5"/>
      <c r="G2" s="5"/>
      <c r="H2" s="5"/>
      <c r="I2" s="5"/>
      <c r="J2" s="2"/>
    </row>
    <row r="3" spans="1:10" x14ac:dyDescent="0.25">
      <c r="A3" s="23" t="s">
        <v>15</v>
      </c>
      <c r="B3" s="5"/>
      <c r="C3" s="5"/>
      <c r="D3" s="5"/>
      <c r="E3" s="5"/>
      <c r="F3" s="5"/>
      <c r="G3" s="5"/>
      <c r="H3" s="5"/>
      <c r="I3" s="5"/>
      <c r="J3" s="2"/>
    </row>
    <row r="4" spans="1:10" x14ac:dyDescent="0.25">
      <c r="A4" s="3"/>
      <c r="B4" s="2"/>
      <c r="C4" s="3"/>
      <c r="D4" s="3"/>
      <c r="E4" s="2"/>
      <c r="F4" s="2"/>
      <c r="G4" s="2"/>
      <c r="H4" s="2"/>
      <c r="I4" s="2"/>
      <c r="J4" s="2"/>
    </row>
    <row r="5" spans="1:10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6"/>
    </row>
    <row r="6" spans="1:10" x14ac:dyDescent="0.25">
      <c r="A6" s="7"/>
      <c r="B6" s="8"/>
      <c r="C6" s="8"/>
      <c r="D6" s="8"/>
      <c r="E6" s="8"/>
      <c r="F6" s="8"/>
      <c r="G6" s="8"/>
      <c r="H6" s="8"/>
      <c r="I6" s="8"/>
      <c r="J6" s="6"/>
    </row>
    <row r="7" spans="1:10" x14ac:dyDescent="0.25">
      <c r="A7" s="7" t="s">
        <v>9</v>
      </c>
      <c r="B7" s="9">
        <v>4498</v>
      </c>
      <c r="C7" s="9">
        <v>4449</v>
      </c>
      <c r="D7" s="9">
        <v>4634</v>
      </c>
      <c r="E7" s="9">
        <v>5150</v>
      </c>
      <c r="F7" s="9">
        <v>4423</v>
      </c>
      <c r="G7" s="9">
        <v>4575</v>
      </c>
      <c r="H7" s="9">
        <v>5107</v>
      </c>
      <c r="I7" s="10">
        <v>5096</v>
      </c>
      <c r="J7" s="6"/>
    </row>
    <row r="8" spans="1:10" x14ac:dyDescent="0.25">
      <c r="A8" s="7"/>
      <c r="B8" s="11"/>
      <c r="C8" s="11"/>
      <c r="D8" s="11"/>
      <c r="E8" s="11"/>
      <c r="F8" s="11"/>
      <c r="G8" s="11"/>
      <c r="H8" s="11"/>
      <c r="I8" s="11"/>
      <c r="J8" s="6"/>
    </row>
    <row r="9" spans="1:10" x14ac:dyDescent="0.25">
      <c r="A9" s="7" t="s">
        <v>10</v>
      </c>
      <c r="B9" s="12">
        <v>2976</v>
      </c>
      <c r="C9" s="12">
        <v>3091</v>
      </c>
      <c r="D9" s="12">
        <v>3536</v>
      </c>
      <c r="E9" s="12">
        <v>4124</v>
      </c>
      <c r="F9" s="12">
        <v>3009</v>
      </c>
      <c r="G9" s="12">
        <v>2611</v>
      </c>
      <c r="H9" s="12">
        <v>3516</v>
      </c>
      <c r="I9" s="12">
        <v>3327</v>
      </c>
      <c r="J9" s="6"/>
    </row>
    <row r="10" spans="1:10" x14ac:dyDescent="0.25">
      <c r="A10" s="7"/>
      <c r="B10" s="12"/>
      <c r="C10" s="12"/>
      <c r="D10" s="12"/>
      <c r="E10" s="12"/>
      <c r="F10" s="12"/>
      <c r="G10" s="12"/>
      <c r="H10" s="12"/>
      <c r="I10" s="12"/>
      <c r="J10" s="6"/>
    </row>
    <row r="11" spans="1:10" x14ac:dyDescent="0.25">
      <c r="A11" s="7" t="s">
        <v>16</v>
      </c>
      <c r="B11" s="12">
        <v>2150</v>
      </c>
      <c r="C11" s="12">
        <v>2250</v>
      </c>
      <c r="D11" s="12">
        <v>2310</v>
      </c>
      <c r="E11" s="12">
        <v>2300</v>
      </c>
      <c r="F11" s="12">
        <v>2057</v>
      </c>
      <c r="G11" s="12">
        <v>2137</v>
      </c>
      <c r="H11" s="12">
        <v>2398</v>
      </c>
      <c r="I11" s="12">
        <v>2300</v>
      </c>
      <c r="J11" s="6"/>
    </row>
    <row r="12" spans="1:10" x14ac:dyDescent="0.25">
      <c r="A12" s="7"/>
      <c r="B12" s="12"/>
      <c r="C12" s="12"/>
      <c r="D12" s="12"/>
      <c r="E12" s="12"/>
      <c r="F12" s="12"/>
      <c r="G12" s="12"/>
      <c r="H12" s="12"/>
      <c r="I12" s="12"/>
      <c r="J12" s="6"/>
    </row>
    <row r="13" spans="1:10" x14ac:dyDescent="0.25">
      <c r="A13" s="13" t="s">
        <v>11</v>
      </c>
      <c r="B13" s="9">
        <f>SUM(B7:B12)</f>
        <v>9624</v>
      </c>
      <c r="C13" s="9">
        <f t="shared" ref="C13:I13" si="0">SUM(C7:C12)</f>
        <v>9790</v>
      </c>
      <c r="D13" s="9">
        <f t="shared" si="0"/>
        <v>10480</v>
      </c>
      <c r="E13" s="9">
        <f t="shared" si="0"/>
        <v>11574</v>
      </c>
      <c r="F13" s="9">
        <f t="shared" si="0"/>
        <v>9489</v>
      </c>
      <c r="G13" s="9">
        <f t="shared" si="0"/>
        <v>9323</v>
      </c>
      <c r="H13" s="9">
        <f t="shared" si="0"/>
        <v>11021</v>
      </c>
      <c r="I13" s="9">
        <f t="shared" si="0"/>
        <v>10723</v>
      </c>
      <c r="J13" s="6"/>
    </row>
    <row r="14" spans="1:10" x14ac:dyDescent="0.25">
      <c r="A14" s="7"/>
      <c r="B14" s="11"/>
      <c r="C14" s="11"/>
      <c r="D14" s="11"/>
      <c r="E14" s="11"/>
      <c r="F14" s="11"/>
      <c r="G14" s="11"/>
      <c r="H14" s="11"/>
      <c r="I14" s="11"/>
      <c r="J14" s="6"/>
    </row>
    <row r="15" spans="1:10" x14ac:dyDescent="0.25">
      <c r="A15" s="7" t="s">
        <v>12</v>
      </c>
      <c r="B15" s="9">
        <v>6194</v>
      </c>
      <c r="C15" s="9">
        <v>6733</v>
      </c>
      <c r="D15" s="9">
        <v>6344</v>
      </c>
      <c r="E15" s="9">
        <v>7351</v>
      </c>
      <c r="F15" s="9">
        <v>7265</v>
      </c>
      <c r="G15" s="9">
        <v>6541</v>
      </c>
      <c r="H15" s="9">
        <v>7360</v>
      </c>
      <c r="I15" s="10">
        <v>7649</v>
      </c>
      <c r="J15" s="6"/>
    </row>
    <row r="16" spans="1:10" x14ac:dyDescent="0.25">
      <c r="A16" s="7"/>
      <c r="B16" s="11"/>
      <c r="C16" s="11"/>
      <c r="D16" s="11"/>
      <c r="E16" s="11"/>
      <c r="F16" s="11"/>
      <c r="G16" s="11"/>
      <c r="H16" s="11"/>
      <c r="I16" s="11"/>
      <c r="J16" s="6"/>
    </row>
    <row r="17" spans="1:10" x14ac:dyDescent="0.25">
      <c r="A17" s="13" t="s">
        <v>13</v>
      </c>
      <c r="B17" s="14">
        <f>SUM(B15,B13)</f>
        <v>15818</v>
      </c>
      <c r="C17" s="14">
        <f t="shared" ref="C17:I17" si="1">SUM(C15,C13)</f>
        <v>16523</v>
      </c>
      <c r="D17" s="14">
        <f t="shared" si="1"/>
        <v>16824</v>
      </c>
      <c r="E17" s="14">
        <f t="shared" si="1"/>
        <v>18925</v>
      </c>
      <c r="F17" s="14">
        <f t="shared" si="1"/>
        <v>16754</v>
      </c>
      <c r="G17" s="14">
        <f t="shared" si="1"/>
        <v>15864</v>
      </c>
      <c r="H17" s="14">
        <f t="shared" si="1"/>
        <v>18381</v>
      </c>
      <c r="I17" s="25">
        <f t="shared" si="1"/>
        <v>18372</v>
      </c>
      <c r="J17" s="6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7" t="s">
        <v>14</v>
      </c>
      <c r="B22" s="16"/>
      <c r="C22" s="16"/>
      <c r="D22" s="16"/>
      <c r="E22" s="16"/>
      <c r="F22" s="16"/>
      <c r="G22" s="16"/>
      <c r="H22" s="16"/>
      <c r="I22" s="16"/>
      <c r="J22" s="2"/>
    </row>
    <row r="23" spans="1:10" x14ac:dyDescent="0.25">
      <c r="A23" s="17"/>
      <c r="B23" s="16"/>
      <c r="C23" s="18"/>
      <c r="D23" s="18"/>
      <c r="E23" s="16"/>
      <c r="F23" s="16"/>
      <c r="G23" s="16"/>
      <c r="H23" s="16"/>
      <c r="I23" s="16"/>
      <c r="J23" s="2"/>
    </row>
    <row r="24" spans="1:10" x14ac:dyDescent="0.25">
      <c r="A24" s="2"/>
      <c r="B24" s="18"/>
      <c r="C24" s="18"/>
      <c r="D24" s="18"/>
      <c r="E24" s="18"/>
      <c r="F24" s="18"/>
      <c r="G24" s="18"/>
      <c r="H24" s="18"/>
      <c r="I24" s="18"/>
      <c r="J24" s="2"/>
    </row>
    <row r="25" spans="1:10" x14ac:dyDescent="0.25">
      <c r="A25" s="2"/>
      <c r="B25" s="18"/>
      <c r="C25" s="18"/>
      <c r="D25" s="18"/>
      <c r="E25" s="18"/>
      <c r="F25" s="18"/>
      <c r="G25" s="18"/>
      <c r="H25" s="18"/>
      <c r="I25" s="18"/>
      <c r="J25" s="2"/>
    </row>
    <row r="26" spans="1:10" x14ac:dyDescent="0.25">
      <c r="A26" s="2"/>
      <c r="B26" s="18"/>
      <c r="C26" s="18"/>
      <c r="D26" s="18"/>
      <c r="E26" s="18"/>
      <c r="F26" s="18"/>
      <c r="G26" s="18"/>
      <c r="H26" s="18"/>
      <c r="I26" s="18"/>
      <c r="J26" s="2"/>
    </row>
    <row r="27" spans="1:10" x14ac:dyDescent="0.25">
      <c r="A27" s="2"/>
      <c r="B27" s="18"/>
      <c r="C27" s="18"/>
      <c r="D27" s="18"/>
      <c r="E27" s="18"/>
      <c r="F27" s="18"/>
      <c r="G27" s="18"/>
      <c r="H27" s="18"/>
      <c r="I27" s="18"/>
      <c r="J27" s="2"/>
    </row>
    <row r="28" spans="1:10" x14ac:dyDescent="0.25">
      <c r="A28" s="2"/>
      <c r="B28" s="18"/>
      <c r="C28" s="18"/>
      <c r="D28" s="18"/>
      <c r="E28" s="18"/>
      <c r="F28" s="18"/>
      <c r="G28" s="18"/>
      <c r="H28" s="18"/>
      <c r="I28" s="18"/>
      <c r="J2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2"/>
  <sheetViews>
    <sheetView workbookViewId="0">
      <selection activeCell="A8" sqref="A8"/>
    </sheetView>
  </sheetViews>
  <sheetFormatPr defaultRowHeight="15" x14ac:dyDescent="0.25"/>
  <cols>
    <col min="1" max="1" width="74" style="1" bestFit="1" customWidth="1"/>
    <col min="2" max="9" width="8.42578125" style="1" bestFit="1" customWidth="1"/>
    <col min="10" max="16384" width="9.140625" style="1"/>
  </cols>
  <sheetData>
    <row r="1" spans="1:9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</row>
    <row r="2" spans="1:9" x14ac:dyDescent="0.25">
      <c r="A2" s="23" t="s">
        <v>20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23" t="s">
        <v>19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3"/>
      <c r="B4" s="2"/>
      <c r="C4" s="3"/>
      <c r="D4" s="3"/>
      <c r="E4" s="2"/>
      <c r="F4" s="2"/>
      <c r="G4" s="2"/>
      <c r="H4" s="2"/>
      <c r="I4" s="2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9">
        <v>4498</v>
      </c>
      <c r="C7" s="9">
        <v>4449</v>
      </c>
      <c r="D7" s="9">
        <v>4634</v>
      </c>
      <c r="E7" s="9">
        <v>5151</v>
      </c>
      <c r="F7" s="9">
        <v>4423</v>
      </c>
      <c r="G7" s="9">
        <v>4575</v>
      </c>
      <c r="H7" s="9">
        <v>5107</v>
      </c>
      <c r="I7" s="10">
        <v>5096</v>
      </c>
    </row>
    <row r="8" spans="1:9" x14ac:dyDescent="0.25">
      <c r="A8" s="7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10</v>
      </c>
      <c r="B9" s="12">
        <v>3126</v>
      </c>
      <c r="C9" s="12">
        <v>3387</v>
      </c>
      <c r="D9" s="12">
        <v>3782</v>
      </c>
      <c r="E9" s="12">
        <v>4314</v>
      </c>
      <c r="F9" s="12">
        <v>3099</v>
      </c>
      <c r="G9" s="12">
        <v>2794</v>
      </c>
      <c r="H9" s="12">
        <v>3828</v>
      </c>
      <c r="I9" s="12">
        <v>3627</v>
      </c>
    </row>
    <row r="10" spans="1:9" x14ac:dyDescent="0.25">
      <c r="A10" s="7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7" t="s">
        <v>16</v>
      </c>
      <c r="B11" s="12">
        <v>2258</v>
      </c>
      <c r="C11" s="12">
        <v>2318</v>
      </c>
      <c r="D11" s="12">
        <v>2472</v>
      </c>
      <c r="E11" s="12">
        <v>2392</v>
      </c>
      <c r="F11" s="12">
        <v>2150</v>
      </c>
      <c r="G11" s="12">
        <v>2287</v>
      </c>
      <c r="H11" s="12">
        <v>2498</v>
      </c>
      <c r="I11" s="12">
        <v>2798</v>
      </c>
    </row>
    <row r="12" spans="1:9" x14ac:dyDescent="0.25">
      <c r="A12" s="7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3" t="s">
        <v>11</v>
      </c>
      <c r="B13" s="9">
        <f>SUM(B7:B12)</f>
        <v>9882</v>
      </c>
      <c r="C13" s="9">
        <f t="shared" ref="C13:I13" si="0">SUM(C7:C12)</f>
        <v>10154</v>
      </c>
      <c r="D13" s="9">
        <f t="shared" si="0"/>
        <v>10888</v>
      </c>
      <c r="E13" s="9">
        <f t="shared" si="0"/>
        <v>11857</v>
      </c>
      <c r="F13" s="9">
        <f t="shared" si="0"/>
        <v>9672</v>
      </c>
      <c r="G13" s="9">
        <f t="shared" si="0"/>
        <v>9656</v>
      </c>
      <c r="H13" s="9">
        <f t="shared" si="0"/>
        <v>11433</v>
      </c>
      <c r="I13" s="9">
        <f t="shared" si="0"/>
        <v>11521</v>
      </c>
    </row>
    <row r="14" spans="1:9" x14ac:dyDescent="0.25">
      <c r="A14" s="7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7" t="s">
        <v>12</v>
      </c>
      <c r="B15" s="9">
        <v>5486</v>
      </c>
      <c r="C15" s="9">
        <v>7070</v>
      </c>
      <c r="D15" s="9">
        <v>6725</v>
      </c>
      <c r="E15" s="9">
        <v>7868</v>
      </c>
      <c r="F15" s="9">
        <v>7628</v>
      </c>
      <c r="G15" s="9">
        <v>6835</v>
      </c>
      <c r="H15" s="9">
        <v>7939</v>
      </c>
      <c r="I15" s="10">
        <v>7955</v>
      </c>
    </row>
    <row r="16" spans="1:9" x14ac:dyDescent="0.25">
      <c r="A16" s="7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3" t="s">
        <v>13</v>
      </c>
      <c r="B17" s="14">
        <f>SUM(B15,B13)</f>
        <v>15368</v>
      </c>
      <c r="C17" s="14">
        <f t="shared" ref="C17:I17" si="1">SUM(C15,C13)</f>
        <v>17224</v>
      </c>
      <c r="D17" s="14">
        <f t="shared" si="1"/>
        <v>17613</v>
      </c>
      <c r="E17" s="14">
        <f t="shared" si="1"/>
        <v>19725</v>
      </c>
      <c r="F17" s="14">
        <f t="shared" si="1"/>
        <v>17300</v>
      </c>
      <c r="G17" s="14">
        <f t="shared" si="1"/>
        <v>16491</v>
      </c>
      <c r="H17" s="14">
        <f t="shared" si="1"/>
        <v>19372</v>
      </c>
      <c r="I17" s="25">
        <f t="shared" si="1"/>
        <v>19476</v>
      </c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20" spans="1:9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7" t="s">
        <v>14</v>
      </c>
      <c r="B22" s="16"/>
      <c r="C22" s="16"/>
      <c r="D22" s="16"/>
      <c r="E22" s="16"/>
      <c r="F22" s="16"/>
      <c r="G22" s="16"/>
      <c r="H22" s="16"/>
      <c r="I22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2"/>
  <sheetViews>
    <sheetView workbookViewId="0">
      <selection activeCell="A8" sqref="A8"/>
    </sheetView>
  </sheetViews>
  <sheetFormatPr defaultRowHeight="15" x14ac:dyDescent="0.25"/>
  <cols>
    <col min="1" max="1" width="74" style="1" bestFit="1" customWidth="1"/>
    <col min="2" max="9" width="8.42578125" style="1" bestFit="1" customWidth="1"/>
    <col min="10" max="16384" width="9.140625" style="1"/>
  </cols>
  <sheetData>
    <row r="1" spans="1:9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</row>
    <row r="2" spans="1:9" x14ac:dyDescent="0.25">
      <c r="A2" s="23" t="s">
        <v>20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23" t="s">
        <v>17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3"/>
      <c r="B4" s="2"/>
      <c r="C4" s="3"/>
      <c r="D4" s="3"/>
      <c r="E4" s="2"/>
      <c r="F4" s="2"/>
      <c r="G4" s="2"/>
      <c r="H4" s="2"/>
      <c r="I4" s="2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9">
        <v>4858</v>
      </c>
      <c r="C7" s="9">
        <v>4851</v>
      </c>
      <c r="D7" s="9">
        <v>5051</v>
      </c>
      <c r="E7" s="9">
        <v>5461</v>
      </c>
      <c r="F7" s="9">
        <v>4644</v>
      </c>
      <c r="G7" s="9">
        <v>4781</v>
      </c>
      <c r="H7" s="9">
        <v>5439</v>
      </c>
      <c r="I7" s="10">
        <v>5453</v>
      </c>
    </row>
    <row r="8" spans="1:9" x14ac:dyDescent="0.25">
      <c r="A8" s="7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10</v>
      </c>
      <c r="B9" s="12">
        <v>3950</v>
      </c>
      <c r="C9" s="12">
        <v>3584</v>
      </c>
      <c r="D9" s="12">
        <v>3858</v>
      </c>
      <c r="E9" s="12">
        <v>4433</v>
      </c>
      <c r="F9" s="12">
        <v>3316</v>
      </c>
      <c r="G9" s="12">
        <v>3090</v>
      </c>
      <c r="H9" s="12">
        <v>4010</v>
      </c>
      <c r="I9" s="12">
        <v>4006</v>
      </c>
    </row>
    <row r="10" spans="1:9" x14ac:dyDescent="0.25">
      <c r="A10" s="7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7" t="s">
        <v>16</v>
      </c>
      <c r="B11" s="12">
        <v>2348</v>
      </c>
      <c r="C11" s="12">
        <v>2418</v>
      </c>
      <c r="D11" s="12">
        <v>2521</v>
      </c>
      <c r="E11" s="12">
        <v>2464</v>
      </c>
      <c r="F11" s="12">
        <v>2258</v>
      </c>
      <c r="G11" s="12">
        <v>2447</v>
      </c>
      <c r="H11" s="12">
        <v>2498</v>
      </c>
      <c r="I11" s="12">
        <v>2882</v>
      </c>
    </row>
    <row r="12" spans="1:9" x14ac:dyDescent="0.25">
      <c r="A12" s="7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3" t="s">
        <v>11</v>
      </c>
      <c r="B13" s="9">
        <f>SUM(B7:B12)</f>
        <v>11156</v>
      </c>
      <c r="C13" s="9">
        <f t="shared" ref="C13:I13" si="0">SUM(C7:C12)</f>
        <v>10853</v>
      </c>
      <c r="D13" s="9">
        <f t="shared" si="0"/>
        <v>11430</v>
      </c>
      <c r="E13" s="9">
        <f t="shared" si="0"/>
        <v>12358</v>
      </c>
      <c r="F13" s="9">
        <f t="shared" si="0"/>
        <v>10218</v>
      </c>
      <c r="G13" s="9">
        <f t="shared" si="0"/>
        <v>10318</v>
      </c>
      <c r="H13" s="9">
        <f t="shared" si="0"/>
        <v>11947</v>
      </c>
      <c r="I13" s="9">
        <f t="shared" si="0"/>
        <v>12341</v>
      </c>
    </row>
    <row r="14" spans="1:9" x14ac:dyDescent="0.25">
      <c r="A14" s="7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7" t="s">
        <v>12</v>
      </c>
      <c r="B15" s="9">
        <v>7091</v>
      </c>
      <c r="C15" s="9">
        <v>7705</v>
      </c>
      <c r="D15" s="9">
        <v>7330</v>
      </c>
      <c r="E15" s="9">
        <v>8340</v>
      </c>
      <c r="F15" s="9">
        <v>8010</v>
      </c>
      <c r="G15" s="9">
        <v>7142</v>
      </c>
      <c r="H15" s="9">
        <v>8455</v>
      </c>
      <c r="I15" s="10">
        <v>7955</v>
      </c>
    </row>
    <row r="16" spans="1:9" x14ac:dyDescent="0.25">
      <c r="A16" s="7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3" t="s">
        <v>13</v>
      </c>
      <c r="B17" s="14">
        <f>SUM(B15,B13)</f>
        <v>18247</v>
      </c>
      <c r="C17" s="14">
        <f t="shared" ref="C17:I17" si="1">SUM(C15,C13)</f>
        <v>18558</v>
      </c>
      <c r="D17" s="14">
        <f t="shared" si="1"/>
        <v>18760</v>
      </c>
      <c r="E17" s="14">
        <f t="shared" si="1"/>
        <v>20698</v>
      </c>
      <c r="F17" s="14">
        <f t="shared" si="1"/>
        <v>18228</v>
      </c>
      <c r="G17" s="14">
        <f t="shared" si="1"/>
        <v>17460</v>
      </c>
      <c r="H17" s="14">
        <f t="shared" si="1"/>
        <v>20402</v>
      </c>
      <c r="I17" s="25">
        <f t="shared" si="1"/>
        <v>20296</v>
      </c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20" spans="1:9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7" t="s">
        <v>14</v>
      </c>
      <c r="B22" s="16"/>
      <c r="C22" s="16"/>
      <c r="D22" s="16"/>
      <c r="E22" s="16"/>
      <c r="F22" s="16"/>
      <c r="G22" s="16"/>
      <c r="H22" s="16"/>
      <c r="I22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2"/>
  <sheetViews>
    <sheetView workbookViewId="0">
      <selection activeCell="I17" sqref="I17"/>
    </sheetView>
  </sheetViews>
  <sheetFormatPr defaultRowHeight="15" x14ac:dyDescent="0.25"/>
  <cols>
    <col min="1" max="1" width="74" style="1" bestFit="1" customWidth="1"/>
    <col min="2" max="9" width="8.42578125" style="1" bestFit="1" customWidth="1"/>
    <col min="10" max="16384" width="9.140625" style="1"/>
  </cols>
  <sheetData>
    <row r="1" spans="1:9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</row>
    <row r="2" spans="1:9" x14ac:dyDescent="0.25">
      <c r="A2" s="23" t="s">
        <v>20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23" t="s">
        <v>18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4"/>
      <c r="B4" s="4"/>
      <c r="C4" s="4"/>
      <c r="D4" s="4"/>
      <c r="E4" s="5"/>
      <c r="F4" s="5"/>
      <c r="G4" s="5"/>
      <c r="H4" s="5"/>
      <c r="I4" s="5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9">
        <v>5247</v>
      </c>
      <c r="C7" s="9">
        <v>5287</v>
      </c>
      <c r="D7" s="9">
        <v>5506</v>
      </c>
      <c r="E7" s="9">
        <v>5805</v>
      </c>
      <c r="F7" s="9">
        <v>4876</v>
      </c>
      <c r="G7" s="9">
        <v>4996</v>
      </c>
      <c r="H7" s="9">
        <v>5792</v>
      </c>
      <c r="I7" s="10">
        <v>5834</v>
      </c>
    </row>
    <row r="8" spans="1:9" x14ac:dyDescent="0.25">
      <c r="A8" s="7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10</v>
      </c>
      <c r="B9" s="12">
        <v>4594</v>
      </c>
      <c r="C9" s="12">
        <v>3744</v>
      </c>
      <c r="D9" s="12">
        <v>4275</v>
      </c>
      <c r="E9" s="12">
        <v>4680</v>
      </c>
      <c r="F9" s="12">
        <v>3434</v>
      </c>
      <c r="G9" s="12">
        <v>3614</v>
      </c>
      <c r="H9" s="12">
        <v>4230</v>
      </c>
      <c r="I9" s="12">
        <v>3895</v>
      </c>
    </row>
    <row r="10" spans="1:9" x14ac:dyDescent="0.25">
      <c r="A10" s="7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7" t="s">
        <v>16</v>
      </c>
      <c r="B11" s="12">
        <v>2442</v>
      </c>
      <c r="C11" s="12">
        <v>2055</v>
      </c>
      <c r="D11" s="12">
        <v>2509</v>
      </c>
      <c r="E11" s="12">
        <v>2057</v>
      </c>
      <c r="F11" s="12">
        <v>2314</v>
      </c>
      <c r="G11" s="12">
        <v>2800</v>
      </c>
      <c r="H11" s="12">
        <v>2017</v>
      </c>
      <c r="I11" s="12">
        <v>2660</v>
      </c>
    </row>
    <row r="12" spans="1:9" x14ac:dyDescent="0.25">
      <c r="A12" s="7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3" t="s">
        <v>11</v>
      </c>
      <c r="B13" s="9">
        <v>12283</v>
      </c>
      <c r="C13" s="9">
        <v>11086</v>
      </c>
      <c r="D13" s="9">
        <f>SUM(D7:D11)</f>
        <v>12290</v>
      </c>
      <c r="E13" s="9">
        <f t="shared" ref="E13:H13" si="0">SUM(E7:E11)</f>
        <v>12542</v>
      </c>
      <c r="F13" s="9">
        <f t="shared" si="0"/>
        <v>10624</v>
      </c>
      <c r="G13" s="9">
        <f t="shared" si="0"/>
        <v>11410</v>
      </c>
      <c r="H13" s="9">
        <f t="shared" si="0"/>
        <v>12039</v>
      </c>
      <c r="I13" s="9">
        <f>SUM(I7:I11)</f>
        <v>12389</v>
      </c>
    </row>
    <row r="14" spans="1:9" x14ac:dyDescent="0.25">
      <c r="A14" s="7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7" t="s">
        <v>12</v>
      </c>
      <c r="B15" s="9">
        <v>7659</v>
      </c>
      <c r="C15" s="9">
        <v>8398</v>
      </c>
      <c r="D15" s="9">
        <v>7990</v>
      </c>
      <c r="E15" s="9">
        <v>8865</v>
      </c>
      <c r="F15" s="9">
        <v>8411</v>
      </c>
      <c r="G15" s="9">
        <v>7464</v>
      </c>
      <c r="H15" s="9">
        <v>9005</v>
      </c>
      <c r="I15" s="10">
        <v>7955</v>
      </c>
    </row>
    <row r="16" spans="1:9" x14ac:dyDescent="0.25">
      <c r="A16" s="7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3" t="s">
        <v>13</v>
      </c>
      <c r="B17" s="14">
        <f>SUM(B13,B15)</f>
        <v>19942</v>
      </c>
      <c r="C17" s="14">
        <f t="shared" ref="C17:I17" si="1">SUM(C13,C15)</f>
        <v>19484</v>
      </c>
      <c r="D17" s="14">
        <f t="shared" si="1"/>
        <v>20280</v>
      </c>
      <c r="E17" s="14">
        <f t="shared" si="1"/>
        <v>21407</v>
      </c>
      <c r="F17" s="14">
        <f t="shared" si="1"/>
        <v>19035</v>
      </c>
      <c r="G17" s="14">
        <f t="shared" si="1"/>
        <v>18874</v>
      </c>
      <c r="H17" s="14">
        <f t="shared" si="1"/>
        <v>21044</v>
      </c>
      <c r="I17" s="25">
        <f t="shared" si="1"/>
        <v>20344</v>
      </c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20" spans="1:9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7" t="s">
        <v>14</v>
      </c>
      <c r="B22" s="16"/>
      <c r="C22" s="16"/>
      <c r="D22" s="16"/>
      <c r="E22" s="16"/>
      <c r="F22" s="16"/>
      <c r="G22" s="16"/>
      <c r="H22" s="16"/>
      <c r="I22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4"/>
  <sheetViews>
    <sheetView workbookViewId="0">
      <selection activeCell="B37" sqref="B37"/>
    </sheetView>
  </sheetViews>
  <sheetFormatPr defaultRowHeight="15" x14ac:dyDescent="0.25"/>
  <cols>
    <col min="1" max="1" width="74" style="1" bestFit="1" customWidth="1"/>
    <col min="2" max="9" width="8.42578125" style="1" bestFit="1" customWidth="1"/>
    <col min="10" max="16384" width="9.140625" style="1"/>
  </cols>
  <sheetData>
    <row r="1" spans="1:9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</row>
    <row r="2" spans="1:9" x14ac:dyDescent="0.25">
      <c r="A2" s="23" t="s">
        <v>20</v>
      </c>
      <c r="B2" s="4"/>
      <c r="C2" s="4"/>
      <c r="D2" s="4"/>
      <c r="E2" s="5"/>
      <c r="F2" s="5"/>
      <c r="G2" s="5"/>
      <c r="H2" s="5"/>
      <c r="I2" s="5"/>
    </row>
    <row r="3" spans="1:9" x14ac:dyDescent="0.25">
      <c r="A3" s="23" t="s">
        <v>21</v>
      </c>
      <c r="B3" s="4"/>
      <c r="C3" s="4"/>
      <c r="D3" s="4"/>
      <c r="E3" s="5"/>
      <c r="F3" s="5"/>
      <c r="G3" s="5"/>
      <c r="H3" s="5"/>
      <c r="I3" s="5"/>
    </row>
    <row r="4" spans="1:9" x14ac:dyDescent="0.25">
      <c r="A4" s="4"/>
      <c r="B4" s="4"/>
      <c r="C4" s="4"/>
      <c r="D4" s="4"/>
      <c r="E4" s="5"/>
      <c r="F4" s="5"/>
      <c r="G4" s="5"/>
      <c r="H4" s="5"/>
      <c r="I4" s="5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9">
        <v>5712</v>
      </c>
      <c r="C7" s="9">
        <v>5724</v>
      </c>
      <c r="D7" s="9">
        <v>5988</v>
      </c>
      <c r="E7" s="9">
        <v>6264</v>
      </c>
      <c r="F7" s="9">
        <v>5316</v>
      </c>
      <c r="G7" s="9">
        <v>5628</v>
      </c>
      <c r="H7" s="9">
        <v>6282</v>
      </c>
      <c r="I7" s="10">
        <v>6336</v>
      </c>
    </row>
    <row r="8" spans="1:9" x14ac:dyDescent="0.25">
      <c r="A8" s="7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10</v>
      </c>
      <c r="B9" s="12">
        <v>4870</v>
      </c>
      <c r="C9" s="12">
        <v>3855</v>
      </c>
      <c r="D9" s="12">
        <v>4446</v>
      </c>
      <c r="E9" s="12">
        <v>4936</v>
      </c>
      <c r="F9" s="12">
        <v>3537</v>
      </c>
      <c r="G9" s="12">
        <v>3795</v>
      </c>
      <c r="H9" s="12">
        <v>4436</v>
      </c>
      <c r="I9" s="12">
        <v>4079</v>
      </c>
    </row>
    <row r="10" spans="1:9" x14ac:dyDescent="0.25">
      <c r="A10" s="7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7" t="s">
        <v>16</v>
      </c>
      <c r="B11" s="12">
        <v>2540</v>
      </c>
      <c r="C11" s="12">
        <v>2138</v>
      </c>
      <c r="D11" s="12">
        <v>2661</v>
      </c>
      <c r="E11" s="12">
        <v>2138</v>
      </c>
      <c r="F11" s="12">
        <v>2537</v>
      </c>
      <c r="G11" s="12">
        <v>2940</v>
      </c>
      <c r="H11" s="12">
        <v>2353</v>
      </c>
      <c r="I11" s="12">
        <v>2828</v>
      </c>
    </row>
    <row r="12" spans="1:9" x14ac:dyDescent="0.25">
      <c r="A12" s="7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3" t="s">
        <v>11</v>
      </c>
      <c r="B13" s="9">
        <f>SUM(B7:B11)</f>
        <v>13122</v>
      </c>
      <c r="C13" s="9">
        <f t="shared" ref="C13:I13" si="0">SUM(C7:C11)</f>
        <v>11717</v>
      </c>
      <c r="D13" s="9">
        <f t="shared" si="0"/>
        <v>13095</v>
      </c>
      <c r="E13" s="9">
        <f t="shared" si="0"/>
        <v>13338</v>
      </c>
      <c r="F13" s="9">
        <f t="shared" si="0"/>
        <v>11390</v>
      </c>
      <c r="G13" s="9">
        <f t="shared" si="0"/>
        <v>12363</v>
      </c>
      <c r="H13" s="9">
        <f t="shared" si="0"/>
        <v>13071</v>
      </c>
      <c r="I13" s="9">
        <f t="shared" si="0"/>
        <v>13243</v>
      </c>
    </row>
    <row r="14" spans="1:9" x14ac:dyDescent="0.25">
      <c r="A14" s="7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7" t="s">
        <v>12</v>
      </c>
      <c r="B15" s="9">
        <v>8340</v>
      </c>
      <c r="C15" s="9">
        <v>9096</v>
      </c>
      <c r="D15" s="9">
        <v>8688</v>
      </c>
      <c r="E15" s="9">
        <v>9564</v>
      </c>
      <c r="F15" s="9">
        <v>9168</v>
      </c>
      <c r="G15" s="9">
        <v>8448</v>
      </c>
      <c r="H15" s="9">
        <v>9984</v>
      </c>
      <c r="I15" s="10">
        <v>8112</v>
      </c>
    </row>
    <row r="16" spans="1:9" x14ac:dyDescent="0.25">
      <c r="A16" s="7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3" t="s">
        <v>13</v>
      </c>
      <c r="B17" s="14">
        <f>SUM(B13,B15)</f>
        <v>21462</v>
      </c>
      <c r="C17" s="14">
        <f t="shared" ref="C17:I17" si="1">SUM(C13,C15)</f>
        <v>20813</v>
      </c>
      <c r="D17" s="14">
        <f t="shared" si="1"/>
        <v>21783</v>
      </c>
      <c r="E17" s="14">
        <f t="shared" si="1"/>
        <v>22902</v>
      </c>
      <c r="F17" s="14">
        <f t="shared" si="1"/>
        <v>20558</v>
      </c>
      <c r="G17" s="14">
        <f t="shared" si="1"/>
        <v>20811</v>
      </c>
      <c r="H17" s="14">
        <f t="shared" si="1"/>
        <v>23055</v>
      </c>
      <c r="I17" s="25">
        <f t="shared" si="1"/>
        <v>21355</v>
      </c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20" spans="1:9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9" t="s">
        <v>14</v>
      </c>
      <c r="B22" s="16"/>
      <c r="C22" s="16"/>
      <c r="D22" s="16"/>
      <c r="E22" s="16"/>
      <c r="F22" s="16"/>
      <c r="G22" s="16"/>
      <c r="H22" s="16"/>
      <c r="I22" s="16"/>
    </row>
    <row r="23" spans="1:9" ht="15.75" thickBot="1" x14ac:dyDescent="0.3"/>
    <row r="24" spans="1:9" ht="15.75" thickBot="1" x14ac:dyDescent="0.3">
      <c r="B24" s="20"/>
      <c r="C24" s="21"/>
      <c r="D24" s="21"/>
      <c r="E24" s="21"/>
      <c r="F24" s="21"/>
      <c r="G24" s="21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2"/>
  <sheetViews>
    <sheetView workbookViewId="0">
      <selection activeCell="F26" sqref="F26"/>
    </sheetView>
  </sheetViews>
  <sheetFormatPr defaultRowHeight="15" x14ac:dyDescent="0.25"/>
  <cols>
    <col min="1" max="1" width="74" bestFit="1" customWidth="1"/>
    <col min="2" max="9" width="8.42578125" bestFit="1" customWidth="1"/>
  </cols>
  <sheetData>
    <row r="1" spans="1:9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</row>
    <row r="2" spans="1:9" x14ac:dyDescent="0.25">
      <c r="A2" s="23" t="s">
        <v>20</v>
      </c>
      <c r="B2" s="4"/>
      <c r="C2" s="4"/>
      <c r="D2" s="4"/>
      <c r="E2" s="5"/>
      <c r="F2" s="5"/>
      <c r="G2" s="5"/>
      <c r="H2" s="5"/>
      <c r="I2" s="5"/>
    </row>
    <row r="3" spans="1:9" x14ac:dyDescent="0.25">
      <c r="A3" s="23" t="s">
        <v>22</v>
      </c>
      <c r="B3" s="4"/>
      <c r="C3" s="4"/>
      <c r="D3" s="4"/>
      <c r="E3" s="5"/>
      <c r="F3" s="5"/>
      <c r="G3" s="5"/>
      <c r="H3" s="5"/>
      <c r="I3" s="5"/>
    </row>
    <row r="4" spans="1:9" x14ac:dyDescent="0.25">
      <c r="A4" s="4"/>
      <c r="B4" s="4"/>
      <c r="C4" s="4"/>
      <c r="D4" s="4"/>
      <c r="E4" s="5"/>
      <c r="F4" s="5"/>
      <c r="G4" s="5"/>
      <c r="H4" s="5"/>
      <c r="I4" s="5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9">
        <v>6108</v>
      </c>
      <c r="C7" s="9">
        <v>6012</v>
      </c>
      <c r="D7" s="9">
        <v>6348</v>
      </c>
      <c r="E7" s="9">
        <v>6672</v>
      </c>
      <c r="F7" s="9">
        <v>5640</v>
      </c>
      <c r="G7" s="9">
        <v>5916</v>
      </c>
      <c r="H7" s="9">
        <v>6660</v>
      </c>
      <c r="I7" s="10">
        <v>6744</v>
      </c>
    </row>
    <row r="8" spans="1:9" x14ac:dyDescent="0.25">
      <c r="A8" s="7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10</v>
      </c>
      <c r="B9" s="12">
        <v>5162</v>
      </c>
      <c r="C9" s="12">
        <v>3970</v>
      </c>
      <c r="D9" s="12">
        <v>4624</v>
      </c>
      <c r="E9" s="12">
        <v>5097</v>
      </c>
      <c r="F9" s="12">
        <v>3642</v>
      </c>
      <c r="G9" s="12">
        <v>3985</v>
      </c>
      <c r="H9" s="12">
        <v>4623</v>
      </c>
      <c r="I9" s="12">
        <v>4267</v>
      </c>
    </row>
    <row r="10" spans="1:9" x14ac:dyDescent="0.25">
      <c r="A10" s="7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7" t="s">
        <v>16</v>
      </c>
      <c r="B11" s="12">
        <v>2642</v>
      </c>
      <c r="C11" s="12">
        <v>2234</v>
      </c>
      <c r="D11" s="12">
        <v>2767</v>
      </c>
      <c r="E11" s="12">
        <v>2273</v>
      </c>
      <c r="F11" s="12">
        <v>2626</v>
      </c>
      <c r="G11" s="12">
        <v>3087</v>
      </c>
      <c r="H11" s="12">
        <v>2514</v>
      </c>
      <c r="I11" s="12">
        <v>2940</v>
      </c>
    </row>
    <row r="12" spans="1:9" x14ac:dyDescent="0.25">
      <c r="A12" s="7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3" t="s">
        <v>11</v>
      </c>
      <c r="B13" s="9">
        <f>SUM(B7:B11)</f>
        <v>13912</v>
      </c>
      <c r="C13" s="9">
        <f t="shared" ref="C13:I13" si="0">SUM(C7:C11)</f>
        <v>12216</v>
      </c>
      <c r="D13" s="9">
        <f t="shared" si="0"/>
        <v>13739</v>
      </c>
      <c r="E13" s="9">
        <f t="shared" si="0"/>
        <v>14042</v>
      </c>
      <c r="F13" s="9">
        <f t="shared" si="0"/>
        <v>11908</v>
      </c>
      <c r="G13" s="9">
        <f t="shared" si="0"/>
        <v>12988</v>
      </c>
      <c r="H13" s="9">
        <f t="shared" si="0"/>
        <v>13797</v>
      </c>
      <c r="I13" s="9">
        <f t="shared" si="0"/>
        <v>13951</v>
      </c>
    </row>
    <row r="14" spans="1:9" x14ac:dyDescent="0.25">
      <c r="A14" s="7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7" t="s">
        <v>12</v>
      </c>
      <c r="B15" s="9">
        <v>9000</v>
      </c>
      <c r="C15" s="9">
        <v>0</v>
      </c>
      <c r="D15" s="9">
        <v>9204</v>
      </c>
      <c r="E15" s="9">
        <v>10188</v>
      </c>
      <c r="F15" s="9">
        <v>9720</v>
      </c>
      <c r="G15" s="9">
        <v>0</v>
      </c>
      <c r="H15" s="9">
        <v>10968</v>
      </c>
      <c r="I15" s="10">
        <v>8280</v>
      </c>
    </row>
    <row r="16" spans="1:9" x14ac:dyDescent="0.25">
      <c r="A16" s="7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3" t="s">
        <v>13</v>
      </c>
      <c r="B17" s="14">
        <f>SUM(B13,B15)</f>
        <v>22912</v>
      </c>
      <c r="C17" s="14">
        <f t="shared" ref="C17:I17" si="1">SUM(C13,C15)</f>
        <v>12216</v>
      </c>
      <c r="D17" s="14">
        <f t="shared" si="1"/>
        <v>22943</v>
      </c>
      <c r="E17" s="14">
        <f t="shared" si="1"/>
        <v>24230</v>
      </c>
      <c r="F17" s="14">
        <f t="shared" si="1"/>
        <v>21628</v>
      </c>
      <c r="G17" s="14">
        <f t="shared" si="1"/>
        <v>12988</v>
      </c>
      <c r="H17" s="14">
        <f t="shared" si="1"/>
        <v>24765</v>
      </c>
      <c r="I17" s="25">
        <f t="shared" si="1"/>
        <v>22231</v>
      </c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18">
        <f>SUM(B9,B11)</f>
        <v>7804</v>
      </c>
      <c r="C21" s="18">
        <f t="shared" ref="C21:I21" si="2">SUM(C9,C11)</f>
        <v>6204</v>
      </c>
      <c r="D21" s="18">
        <f t="shared" si="2"/>
        <v>7391</v>
      </c>
      <c r="E21" s="18">
        <f t="shared" si="2"/>
        <v>7370</v>
      </c>
      <c r="F21" s="18">
        <f t="shared" si="2"/>
        <v>6268</v>
      </c>
      <c r="G21" s="18">
        <f t="shared" si="2"/>
        <v>7072</v>
      </c>
      <c r="H21" s="18">
        <f t="shared" si="2"/>
        <v>7137</v>
      </c>
      <c r="I21" s="18">
        <f t="shared" si="2"/>
        <v>7207</v>
      </c>
    </row>
    <row r="22" spans="1:9" x14ac:dyDescent="0.25">
      <c r="A22" s="19" t="s">
        <v>14</v>
      </c>
      <c r="B22" s="16"/>
      <c r="C22" s="16"/>
      <c r="D22" s="16"/>
      <c r="E22" s="16"/>
      <c r="F22" s="16"/>
      <c r="G22" s="16"/>
      <c r="H22" s="16"/>
      <c r="I22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2"/>
  <sheetViews>
    <sheetView zoomScaleNormal="100" workbookViewId="0">
      <selection activeCell="I15" sqref="I15"/>
    </sheetView>
  </sheetViews>
  <sheetFormatPr defaultRowHeight="15" x14ac:dyDescent="0.25"/>
  <cols>
    <col min="1" max="1" width="74" bestFit="1" customWidth="1"/>
    <col min="2" max="9" width="8.42578125" bestFit="1" customWidth="1"/>
  </cols>
  <sheetData>
    <row r="1" spans="1:9" x14ac:dyDescent="0.25">
      <c r="A1" s="22" t="s">
        <v>0</v>
      </c>
      <c r="B1" s="4"/>
      <c r="C1" s="4"/>
      <c r="D1" s="4"/>
      <c r="E1" s="5"/>
      <c r="F1" s="5"/>
      <c r="G1" s="5"/>
      <c r="H1" s="5"/>
      <c r="I1" s="5"/>
    </row>
    <row r="2" spans="1:9" x14ac:dyDescent="0.25">
      <c r="A2" s="23" t="s">
        <v>20</v>
      </c>
      <c r="B2" s="4"/>
      <c r="C2" s="4"/>
      <c r="D2" s="4"/>
      <c r="E2" s="5"/>
      <c r="F2" s="5"/>
      <c r="G2" s="5"/>
      <c r="H2" s="5"/>
      <c r="I2" s="5"/>
    </row>
    <row r="3" spans="1:9" x14ac:dyDescent="0.25">
      <c r="A3" s="23" t="s">
        <v>23</v>
      </c>
      <c r="B3" s="4"/>
      <c r="C3" s="4"/>
      <c r="D3" s="4"/>
      <c r="E3" s="5"/>
      <c r="F3" s="5"/>
      <c r="G3" s="5"/>
      <c r="H3" s="5"/>
      <c r="I3" s="5"/>
    </row>
    <row r="4" spans="1:9" x14ac:dyDescent="0.25">
      <c r="A4" s="4"/>
      <c r="B4" s="4"/>
      <c r="C4" s="4"/>
      <c r="D4" s="4"/>
      <c r="E4" s="5"/>
      <c r="F4" s="5"/>
      <c r="G4" s="5"/>
      <c r="H4" s="5"/>
      <c r="I4" s="5"/>
    </row>
    <row r="5" spans="1:9" x14ac:dyDescent="0.25">
      <c r="A5" s="2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</row>
    <row r="6" spans="1:9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x14ac:dyDescent="0.25">
      <c r="A7" s="7" t="s">
        <v>9</v>
      </c>
      <c r="B7" s="9">
        <v>6200</v>
      </c>
      <c r="C7" s="9">
        <v>6012</v>
      </c>
      <c r="D7" s="9">
        <v>6602</v>
      </c>
      <c r="E7" s="9">
        <v>7040</v>
      </c>
      <c r="F7" s="9">
        <v>5540</v>
      </c>
      <c r="G7" s="9">
        <v>5916</v>
      </c>
      <c r="H7" s="9">
        <v>6996</v>
      </c>
      <c r="I7" s="10">
        <v>6980</v>
      </c>
    </row>
    <row r="8" spans="1:9" x14ac:dyDescent="0.25">
      <c r="A8" s="7"/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10</v>
      </c>
      <c r="B9" s="12">
        <v>5265</v>
      </c>
      <c r="C9" s="12">
        <v>4088</v>
      </c>
      <c r="D9" s="12">
        <v>4809</v>
      </c>
      <c r="E9" s="12">
        <v>5351</v>
      </c>
      <c r="F9" s="12">
        <v>3751</v>
      </c>
      <c r="G9" s="12">
        <v>4184</v>
      </c>
      <c r="H9" s="12">
        <v>4794</v>
      </c>
      <c r="I9" s="12">
        <v>4583</v>
      </c>
    </row>
    <row r="10" spans="1:9" x14ac:dyDescent="0.25">
      <c r="A10" s="7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7" t="s">
        <v>16</v>
      </c>
      <c r="B11" s="12">
        <v>2748</v>
      </c>
      <c r="C11" s="12">
        <v>2346</v>
      </c>
      <c r="D11" s="12">
        <v>2878</v>
      </c>
      <c r="E11" s="12">
        <v>2409</v>
      </c>
      <c r="F11" s="12">
        <v>2718</v>
      </c>
      <c r="G11" s="12">
        <v>3241</v>
      </c>
      <c r="H11" s="12">
        <v>2664</v>
      </c>
      <c r="I11" s="12">
        <v>3056</v>
      </c>
    </row>
    <row r="12" spans="1:9" x14ac:dyDescent="0.25">
      <c r="A12" s="7"/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3" t="s">
        <v>11</v>
      </c>
      <c r="B13" s="9">
        <f>SUM(B7:B11)</f>
        <v>14213</v>
      </c>
      <c r="C13" s="9">
        <f t="shared" ref="C13:I13" si="0">SUM(C7:C11)</f>
        <v>12446</v>
      </c>
      <c r="D13" s="9">
        <f t="shared" si="0"/>
        <v>14289</v>
      </c>
      <c r="E13" s="9">
        <f t="shared" si="0"/>
        <v>14800</v>
      </c>
      <c r="F13" s="9">
        <f t="shared" si="0"/>
        <v>12009</v>
      </c>
      <c r="G13" s="9">
        <f t="shared" si="0"/>
        <v>13341</v>
      </c>
      <c r="H13" s="9">
        <f t="shared" si="0"/>
        <v>14454</v>
      </c>
      <c r="I13" s="25">
        <f t="shared" si="0"/>
        <v>14619</v>
      </c>
    </row>
    <row r="14" spans="1:9" x14ac:dyDescent="0.25">
      <c r="A14" s="7"/>
      <c r="B14" s="11"/>
      <c r="C14" s="11"/>
      <c r="D14" s="11"/>
      <c r="E14" s="11"/>
      <c r="F14" s="11"/>
      <c r="G14" s="11"/>
      <c r="H14" s="11"/>
      <c r="I14" s="12"/>
    </row>
    <row r="15" spans="1:9" x14ac:dyDescent="0.25">
      <c r="A15" s="7" t="s">
        <v>12</v>
      </c>
      <c r="B15" s="9">
        <v>9233</v>
      </c>
      <c r="C15" s="9">
        <v>0</v>
      </c>
      <c r="D15" s="9">
        <v>9572</v>
      </c>
      <c r="E15" s="9">
        <v>10188</v>
      </c>
      <c r="F15" s="9">
        <v>9720</v>
      </c>
      <c r="G15" s="9">
        <v>0</v>
      </c>
      <c r="H15" s="9">
        <v>12048</v>
      </c>
      <c r="I15" s="10">
        <v>8570</v>
      </c>
    </row>
    <row r="16" spans="1:9" x14ac:dyDescent="0.25">
      <c r="A16" s="7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3" t="s">
        <v>13</v>
      </c>
      <c r="B17" s="14">
        <f>SUM(B13,B15)</f>
        <v>23446</v>
      </c>
      <c r="C17" s="14">
        <f t="shared" ref="C17:I17" si="1">SUM(C13,C15)</f>
        <v>12446</v>
      </c>
      <c r="D17" s="14">
        <f t="shared" si="1"/>
        <v>23861</v>
      </c>
      <c r="E17" s="14">
        <f>SUM(E13,E15)</f>
        <v>24988</v>
      </c>
      <c r="F17" s="14">
        <f t="shared" si="1"/>
        <v>21729</v>
      </c>
      <c r="G17" s="14">
        <f t="shared" si="1"/>
        <v>13341</v>
      </c>
      <c r="H17" s="14">
        <f t="shared" si="1"/>
        <v>26502</v>
      </c>
      <c r="I17" s="25">
        <f t="shared" si="1"/>
        <v>23189</v>
      </c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9" t="s">
        <v>14</v>
      </c>
      <c r="B22" s="16"/>
      <c r="C22" s="16"/>
      <c r="D22" s="16"/>
      <c r="E22" s="16"/>
      <c r="F22" s="16"/>
      <c r="G22" s="16"/>
      <c r="H22" s="16"/>
      <c r="I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FY 2007</vt:lpstr>
      <vt:lpstr>FY 2008</vt:lpstr>
      <vt:lpstr>FY 2009</vt:lpstr>
      <vt:lpstr>FY 2010</vt:lpstr>
      <vt:lpstr>FY 2011</vt:lpstr>
      <vt:lpstr>FY 2012</vt:lpstr>
      <vt:lpstr>FY 2013</vt:lpstr>
      <vt:lpstr>FY 2014</vt:lpstr>
      <vt:lpstr>FY 2015</vt:lpstr>
      <vt:lpstr>FY 2016</vt:lpstr>
      <vt:lpstr>FY 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Atchison</dc:creator>
  <cp:lastModifiedBy>Eric S. Atchison</cp:lastModifiedBy>
  <dcterms:created xsi:type="dcterms:W3CDTF">2012-06-25T14:55:23Z</dcterms:created>
  <dcterms:modified xsi:type="dcterms:W3CDTF">2016-08-16T15:35:31Z</dcterms:modified>
</cp:coreProperties>
</file>